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Erika Osorio\Desktop\"/>
    </mc:Choice>
  </mc:AlternateContent>
  <xr:revisionPtr revIDLastSave="0" documentId="13_ncr:1_{BF95580D-AE44-4BBE-99BF-23B09D4A2EEC}" xr6:coauthVersionLast="47" xr6:coauthVersionMax="47" xr10:uidLastSave="{00000000-0000-0000-0000-000000000000}"/>
  <bookViews>
    <workbookView xWindow="-110" yWindow="-110" windowWidth="19420" windowHeight="10420" activeTab="1" xr2:uid="{00000000-000D-0000-FFFF-FFFF00000000}"/>
  </bookViews>
  <sheets>
    <sheet name="Consolidado" sheetId="13" r:id="rId1"/>
    <sheet name="Detallado" sheetId="14" r:id="rId2"/>
    <sheet name="FESTIVOS" sheetId="16" state="hidden" r:id="rId3"/>
  </sheets>
  <externalReferences>
    <externalReference r:id="rId4"/>
    <externalReference r:id="rId5"/>
  </externalReferences>
  <definedNames>
    <definedName name="_xlnm._FilterDatabase" localSheetId="1" hidden="1">Detallado!$A$8:$AN$555</definedName>
    <definedName name="_xlnm.Print_Area" localSheetId="1">Detallado!$A$1:$AN$531</definedName>
    <definedName name="_xlnm.Print_Titles" localSheetId="1">Detallado!$1:$8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76" i="14" l="1"/>
  <c r="K576" i="14"/>
  <c r="AK576" i="14"/>
  <c r="AJ576" i="14"/>
  <c r="AI576" i="14"/>
  <c r="AH576" i="14"/>
  <c r="I11" i="13" l="1"/>
  <c r="H9" i="13"/>
  <c r="G9" i="13"/>
  <c r="E9" i="13"/>
  <c r="AN497" i="14" l="1"/>
  <c r="AN498" i="14"/>
  <c r="AN499" i="14"/>
  <c r="AN491" i="14"/>
  <c r="AN492" i="14"/>
  <c r="AN493" i="14"/>
  <c r="AN494" i="14"/>
  <c r="AN495" i="14"/>
  <c r="AN484" i="14"/>
  <c r="AN485" i="14"/>
  <c r="AN488" i="14"/>
  <c r="AN489" i="14"/>
  <c r="AN490" i="14"/>
  <c r="AN452" i="14"/>
  <c r="AN453" i="14"/>
  <c r="AN454" i="14"/>
  <c r="AN455" i="14"/>
  <c r="AN456" i="14"/>
  <c r="AN457" i="14"/>
  <c r="AN458" i="14"/>
  <c r="AN459" i="14"/>
  <c r="AN460" i="14"/>
  <c r="AN461" i="14"/>
  <c r="AN462" i="14"/>
  <c r="AN463" i="14"/>
  <c r="AN464" i="14"/>
  <c r="AN465" i="14"/>
  <c r="AN466" i="14"/>
  <c r="AN467" i="14"/>
  <c r="AN468" i="14"/>
  <c r="AN469" i="14"/>
  <c r="AN470" i="14"/>
  <c r="AN471" i="14"/>
  <c r="AN472" i="14"/>
  <c r="AN473" i="14"/>
  <c r="AN474" i="14"/>
  <c r="AN475" i="14"/>
  <c r="AN476" i="14"/>
  <c r="AN477" i="14"/>
  <c r="AN478" i="14"/>
  <c r="AN479" i="14"/>
  <c r="AN480" i="14"/>
  <c r="AN481" i="14"/>
  <c r="AN482" i="14"/>
  <c r="AN483" i="14"/>
  <c r="AN444" i="14"/>
  <c r="AN445" i="14"/>
  <c r="AN446" i="14"/>
  <c r="AN447" i="14"/>
  <c r="AN448" i="14"/>
  <c r="AN449" i="14"/>
  <c r="AN450" i="14"/>
  <c r="AN451" i="14"/>
  <c r="AN442" i="14" l="1"/>
  <c r="AN439" i="14" l="1"/>
  <c r="AN437" i="14" l="1"/>
  <c r="AN436" i="14"/>
  <c r="AN435" i="14"/>
  <c r="AN418" i="14" l="1"/>
  <c r="AN419" i="14"/>
  <c r="AN420" i="14"/>
  <c r="AN421" i="14"/>
  <c r="AN422" i="14"/>
  <c r="AN423" i="14"/>
  <c r="AN424" i="14"/>
  <c r="AN425" i="14"/>
  <c r="AN427" i="14"/>
  <c r="AN428" i="14"/>
  <c r="AN429" i="14"/>
  <c r="AN430" i="14"/>
  <c r="AN431" i="14"/>
  <c r="AN432" i="14"/>
  <c r="AN433" i="14"/>
  <c r="AN434" i="14"/>
  <c r="AN438" i="14"/>
  <c r="AN440" i="14"/>
  <c r="AN441" i="14"/>
  <c r="AN443" i="14"/>
  <c r="AN406" i="14"/>
  <c r="AN404" i="14"/>
  <c r="AN405" i="14" l="1"/>
  <c r="AN407" i="14"/>
  <c r="AN408" i="14"/>
  <c r="AN409" i="14"/>
  <c r="AN411" i="14"/>
  <c r="AN412" i="14"/>
  <c r="AN413" i="14"/>
  <c r="AN414" i="14"/>
  <c r="AN415" i="14"/>
  <c r="AN416" i="14"/>
  <c r="AN417" i="14"/>
  <c r="AN400" i="14" l="1"/>
  <c r="AN401" i="14"/>
  <c r="AN402" i="14"/>
  <c r="AN403" i="14"/>
  <c r="AN398" i="14"/>
  <c r="AN399" i="14"/>
  <c r="AN410" i="14"/>
  <c r="AN426" i="14"/>
  <c r="AN393" i="14"/>
  <c r="AN392" i="14"/>
  <c r="AN394" i="14"/>
  <c r="AN395" i="14"/>
  <c r="AN396" i="14"/>
  <c r="AN397" i="14"/>
  <c r="AN391" i="14"/>
  <c r="AN385" i="14" l="1"/>
  <c r="AN386" i="14"/>
  <c r="AN387" i="14"/>
  <c r="AN388" i="14"/>
  <c r="AN389" i="14"/>
  <c r="AN390" i="14"/>
  <c r="AN375" i="14"/>
  <c r="AN376" i="14"/>
  <c r="AN377" i="14"/>
  <c r="AN378" i="14"/>
  <c r="AN379" i="14"/>
  <c r="AN380" i="14"/>
  <c r="AN381" i="14"/>
  <c r="AN382" i="14"/>
  <c r="AN383" i="14"/>
  <c r="AN384" i="14"/>
  <c r="AN374" i="14"/>
  <c r="AN373" i="14"/>
  <c r="AN372" i="14"/>
  <c r="AN371" i="14"/>
  <c r="AN370" i="14"/>
  <c r="AN369" i="14"/>
  <c r="AN368" i="14"/>
  <c r="AN363" i="14"/>
  <c r="AN364" i="14"/>
  <c r="AN365" i="14"/>
  <c r="AN366" i="14"/>
  <c r="AN367" i="14"/>
  <c r="AN358" i="14"/>
  <c r="AN350" i="14"/>
  <c r="AN359" i="14"/>
  <c r="AN360" i="14"/>
  <c r="AN361" i="14"/>
  <c r="AN362" i="14"/>
  <c r="AN357" i="14"/>
  <c r="AN356" i="14"/>
  <c r="AN355" i="14"/>
  <c r="AN354" i="14"/>
  <c r="AN353" i="14"/>
  <c r="AN352" i="14"/>
  <c r="AN351" i="14"/>
  <c r="AN349" i="14"/>
  <c r="D363" i="14"/>
  <c r="D364" i="14"/>
  <c r="D365" i="14"/>
  <c r="D358" i="14"/>
  <c r="D359" i="14"/>
  <c r="D360" i="14"/>
  <c r="D361" i="14"/>
  <c r="D362" i="14"/>
  <c r="D346" i="14"/>
  <c r="D342" i="14"/>
  <c r="D343" i="14"/>
  <c r="D344" i="14"/>
  <c r="D345" i="14"/>
  <c r="D351" i="14"/>
  <c r="D352" i="14"/>
  <c r="D353" i="14"/>
  <c r="D354" i="14"/>
  <c r="D355" i="14"/>
  <c r="D356" i="14"/>
  <c r="D357" i="14"/>
  <c r="D350" i="14"/>
  <c r="AN347" i="14"/>
  <c r="AN345" i="14"/>
  <c r="AN348" i="14"/>
  <c r="AN346" i="14"/>
  <c r="AN341" i="14" l="1"/>
  <c r="AN342" i="14"/>
  <c r="AN343" i="14"/>
  <c r="AN344" i="14"/>
  <c r="AN335" i="14"/>
  <c r="AN336" i="14"/>
  <c r="AN337" i="14"/>
  <c r="AN338" i="14"/>
  <c r="AN339" i="14"/>
  <c r="AN334" i="14"/>
  <c r="AN332" i="14"/>
  <c r="AN328" i="14"/>
  <c r="D349" i="14"/>
  <c r="D348" i="14"/>
  <c r="D347" i="14"/>
  <c r="AN319" i="14"/>
  <c r="AN318" i="14"/>
  <c r="AN317" i="14"/>
  <c r="AN316" i="14"/>
  <c r="AN315" i="14"/>
  <c r="AN314" i="14"/>
  <c r="AN313" i="14"/>
  <c r="AN312" i="14"/>
  <c r="AN311" i="14"/>
  <c r="AN310" i="14"/>
  <c r="AN309" i="14"/>
  <c r="AN308" i="14"/>
  <c r="AN307" i="14"/>
  <c r="AN306" i="14"/>
  <c r="AN305" i="14"/>
  <c r="AN304" i="14"/>
  <c r="D341" i="14"/>
  <c r="AN340" i="14"/>
  <c r="D340" i="14"/>
  <c r="D339" i="14"/>
  <c r="D338" i="14"/>
  <c r="D337" i="14"/>
  <c r="D336" i="14"/>
  <c r="D335" i="14"/>
  <c r="D334" i="14"/>
  <c r="AN333" i="14"/>
  <c r="D333" i="14"/>
  <c r="D332" i="14"/>
  <c r="AN331" i="14"/>
  <c r="D331" i="14"/>
  <c r="AN330" i="14"/>
  <c r="D330" i="14"/>
  <c r="AN329" i="14"/>
  <c r="D329" i="14"/>
  <c r="D328" i="14"/>
  <c r="AN327" i="14"/>
  <c r="D327" i="14"/>
  <c r="AN326" i="14"/>
  <c r="D326" i="14"/>
  <c r="AN325" i="14"/>
  <c r="D325" i="14"/>
  <c r="AN324" i="14"/>
  <c r="D324" i="14"/>
  <c r="AN323" i="14"/>
  <c r="D323" i="14"/>
  <c r="AN322" i="14"/>
  <c r="D322" i="14"/>
  <c r="AN321" i="14"/>
  <c r="D321" i="14"/>
  <c r="AN320" i="14"/>
  <c r="D320" i="14"/>
  <c r="D319" i="14" l="1"/>
  <c r="D317" i="14"/>
  <c r="D318" i="14"/>
  <c r="D316" i="14"/>
  <c r="D309" i="14"/>
  <c r="AN289" i="14"/>
  <c r="AN290" i="14"/>
  <c r="AN291" i="14"/>
  <c r="AN292" i="14"/>
  <c r="AN293" i="14"/>
  <c r="AN294" i="14"/>
  <c r="AN295" i="14"/>
  <c r="AN296" i="14"/>
  <c r="AN297" i="14"/>
  <c r="AN298" i="14"/>
  <c r="AN299" i="14"/>
  <c r="AN300" i="14"/>
  <c r="AN301" i="14"/>
  <c r="D313" i="14"/>
  <c r="D314" i="14"/>
  <c r="D315" i="14"/>
  <c r="D311" i="14"/>
  <c r="D312" i="14"/>
  <c r="D310" i="14"/>
  <c r="D308" i="14"/>
  <c r="D305" i="14"/>
  <c r="AN174" i="14"/>
  <c r="AN175" i="14"/>
  <c r="AN176" i="14"/>
  <c r="AN177" i="14"/>
  <c r="AN178" i="14"/>
  <c r="AN179" i="14"/>
  <c r="AN180" i="14"/>
  <c r="AN181" i="14"/>
  <c r="AN182" i="14"/>
  <c r="AN183" i="14"/>
  <c r="AN184" i="14"/>
  <c r="AN185" i="14"/>
  <c r="AN186" i="14"/>
  <c r="AN187" i="14"/>
  <c r="AN188" i="14"/>
  <c r="AN189" i="14"/>
  <c r="AN190" i="14"/>
  <c r="AN191" i="14"/>
  <c r="AN192" i="14"/>
  <c r="AN193" i="14"/>
  <c r="AN194" i="14"/>
  <c r="AN195" i="14"/>
  <c r="AN196" i="14"/>
  <c r="AN197" i="14"/>
  <c r="AN198" i="14"/>
  <c r="AN199" i="14"/>
  <c r="AN200" i="14"/>
  <c r="AN201" i="14"/>
  <c r="AN202" i="14"/>
  <c r="AN203" i="14"/>
  <c r="AN204" i="14"/>
  <c r="AN205" i="14"/>
  <c r="AN206" i="14"/>
  <c r="AN207" i="14"/>
  <c r="AN208" i="14"/>
  <c r="AN209" i="14"/>
  <c r="AN210" i="14"/>
  <c r="AN211" i="14"/>
  <c r="AN212" i="14"/>
  <c r="AN213" i="14"/>
  <c r="AN214" i="14"/>
  <c r="AN215" i="14"/>
  <c r="AN216" i="14"/>
  <c r="AN217" i="14"/>
  <c r="AN218" i="14"/>
  <c r="AN219" i="14"/>
  <c r="AN220" i="14"/>
  <c r="AN221" i="14"/>
  <c r="AN222" i="14"/>
  <c r="AN223" i="14"/>
  <c r="AN224" i="14"/>
  <c r="AN225" i="14"/>
  <c r="AN226" i="14"/>
  <c r="AN227" i="14"/>
  <c r="AN228" i="14"/>
  <c r="AN229" i="14"/>
  <c r="AN230" i="14"/>
  <c r="AN231" i="14"/>
  <c r="AN232" i="14"/>
  <c r="AN233" i="14"/>
  <c r="AN234" i="14"/>
  <c r="AN235" i="14"/>
  <c r="AN236" i="14"/>
  <c r="AN237" i="14"/>
  <c r="AN238" i="14"/>
  <c r="AN239" i="14"/>
  <c r="AN240" i="14"/>
  <c r="AN241" i="14"/>
  <c r="AN242" i="14"/>
  <c r="AN243" i="14"/>
  <c r="AN244" i="14"/>
  <c r="AN245" i="14"/>
  <c r="AN246" i="14"/>
  <c r="AN247" i="14"/>
  <c r="AN248" i="14"/>
  <c r="AN249" i="14"/>
  <c r="AN250" i="14"/>
  <c r="AN251" i="14"/>
  <c r="AN252" i="14"/>
  <c r="AN253" i="14"/>
  <c r="AN254" i="14"/>
  <c r="AN255" i="14"/>
  <c r="AN256" i="14"/>
  <c r="AN257" i="14"/>
  <c r="AN258" i="14"/>
  <c r="AN259" i="14"/>
  <c r="AN260" i="14"/>
  <c r="AN261" i="14"/>
  <c r="AN262" i="14"/>
  <c r="AN263" i="14"/>
  <c r="AN264" i="14"/>
  <c r="AN265" i="14"/>
  <c r="AN266" i="14"/>
  <c r="AN267" i="14"/>
  <c r="AN268" i="14"/>
  <c r="AN269" i="14"/>
  <c r="AN270" i="14"/>
  <c r="AN271" i="14"/>
  <c r="AN272" i="14"/>
  <c r="AN273" i="14"/>
  <c r="AN274" i="14"/>
  <c r="AN275" i="14"/>
  <c r="AN276" i="14"/>
  <c r="AN277" i="14"/>
  <c r="AN278" i="14"/>
  <c r="AN279" i="14"/>
  <c r="AN280" i="14"/>
  <c r="AN281" i="14"/>
  <c r="AN282" i="14"/>
  <c r="AN283" i="14"/>
  <c r="AN284" i="14"/>
  <c r="AN285" i="14"/>
  <c r="AN286" i="14"/>
  <c r="AN287" i="14"/>
  <c r="AN288" i="14"/>
  <c r="D306" i="14"/>
  <c r="D304" i="14"/>
  <c r="D301" i="14"/>
  <c r="D298" i="14"/>
  <c r="D303" i="14"/>
  <c r="D307" i="14"/>
  <c r="D302" i="14"/>
  <c r="AN10" i="14"/>
  <c r="AN11" i="14"/>
  <c r="AN12" i="14"/>
  <c r="AN13" i="14"/>
  <c r="AN14" i="14"/>
  <c r="AN15" i="14"/>
  <c r="AN16" i="14"/>
  <c r="AN17" i="14"/>
  <c r="AN18" i="14"/>
  <c r="AN19" i="14"/>
  <c r="AN20" i="14"/>
  <c r="AN21" i="14"/>
  <c r="AN22" i="14"/>
  <c r="AN23" i="14"/>
  <c r="AN24" i="14"/>
  <c r="AN25" i="14"/>
  <c r="AN26" i="14"/>
  <c r="AN27" i="14"/>
  <c r="AN28" i="14"/>
  <c r="AN29" i="14"/>
  <c r="AN30" i="14"/>
  <c r="AN31" i="14"/>
  <c r="AN32" i="14"/>
  <c r="AN33" i="14"/>
  <c r="AN34" i="14"/>
  <c r="AN35" i="14"/>
  <c r="AN36" i="14"/>
  <c r="AN37" i="14"/>
  <c r="AN38" i="14"/>
  <c r="AN39" i="14"/>
  <c r="AN40" i="14"/>
  <c r="AN41" i="14"/>
  <c r="AN42" i="14"/>
  <c r="AN43" i="14"/>
  <c r="AN44" i="14"/>
  <c r="AN45" i="14"/>
  <c r="AN46" i="14"/>
  <c r="AN47" i="14"/>
  <c r="AN48" i="14"/>
  <c r="AN49" i="14"/>
  <c r="AN50" i="14"/>
  <c r="AN51" i="14"/>
  <c r="AN52" i="14"/>
  <c r="AN53" i="14"/>
  <c r="AN54" i="14"/>
  <c r="AN55" i="14"/>
  <c r="AN56" i="14"/>
  <c r="AN57" i="14"/>
  <c r="AN58" i="14"/>
  <c r="AN59" i="14"/>
  <c r="AN60" i="14"/>
  <c r="AN61" i="14"/>
  <c r="AN62" i="14"/>
  <c r="AN63" i="14"/>
  <c r="AN64" i="14"/>
  <c r="AN65" i="14"/>
  <c r="AN66" i="14"/>
  <c r="AN67" i="14"/>
  <c r="AN68" i="14"/>
  <c r="AN69" i="14"/>
  <c r="AN70" i="14"/>
  <c r="AN71" i="14"/>
  <c r="AN72" i="14"/>
  <c r="AN73" i="14"/>
  <c r="AN74" i="14"/>
  <c r="AN75" i="14"/>
  <c r="AN76" i="14"/>
  <c r="AN77" i="14"/>
  <c r="AN78" i="14"/>
  <c r="AN79" i="14"/>
  <c r="AN80" i="14"/>
  <c r="AN81" i="14"/>
  <c r="AN82" i="14"/>
  <c r="AN83" i="14"/>
  <c r="AN84" i="14"/>
  <c r="AN85" i="14"/>
  <c r="AN86" i="14"/>
  <c r="AN87" i="14"/>
  <c r="AN88" i="14"/>
  <c r="AN89" i="14"/>
  <c r="AN90" i="14"/>
  <c r="AN91" i="14"/>
  <c r="AN92" i="14"/>
  <c r="AN93" i="14"/>
  <c r="AN94" i="14"/>
  <c r="AN95" i="14"/>
  <c r="AN96" i="14"/>
  <c r="AN97" i="14"/>
  <c r="AN98" i="14"/>
  <c r="AN99" i="14"/>
  <c r="AN100" i="14"/>
  <c r="AN101" i="14"/>
  <c r="AN102" i="14"/>
  <c r="AN103" i="14"/>
  <c r="AN104" i="14"/>
  <c r="AN105" i="14"/>
  <c r="AN106" i="14"/>
  <c r="AN107" i="14"/>
  <c r="AN108" i="14"/>
  <c r="AN109" i="14"/>
  <c r="AN110" i="14"/>
  <c r="AN111" i="14"/>
  <c r="AN112" i="14"/>
  <c r="AN113" i="14"/>
  <c r="AN114" i="14"/>
  <c r="AN115" i="14"/>
  <c r="AN116" i="14"/>
  <c r="AN117" i="14"/>
  <c r="AN118" i="14"/>
  <c r="AN119" i="14"/>
  <c r="AN120" i="14"/>
  <c r="AN121" i="14"/>
  <c r="AN122" i="14"/>
  <c r="AN123" i="14"/>
  <c r="AN124" i="14"/>
  <c r="AN125" i="14"/>
  <c r="AN126" i="14"/>
  <c r="AN127" i="14"/>
  <c r="AN128" i="14"/>
  <c r="AN129" i="14"/>
  <c r="AN130" i="14"/>
  <c r="AN131" i="14"/>
  <c r="AN132" i="14"/>
  <c r="AN133" i="14"/>
  <c r="AN134" i="14"/>
  <c r="AN135" i="14"/>
  <c r="AN136" i="14"/>
  <c r="AN137" i="14"/>
  <c r="AN138" i="14"/>
  <c r="AN139" i="14"/>
  <c r="AN140" i="14"/>
  <c r="AN141" i="14"/>
  <c r="AN142" i="14"/>
  <c r="AN143" i="14"/>
  <c r="AN144" i="14"/>
  <c r="AN145" i="14"/>
  <c r="AN146" i="14"/>
  <c r="AN147" i="14"/>
  <c r="AN148" i="14"/>
  <c r="AN149" i="14"/>
  <c r="AN151" i="14"/>
  <c r="AN152" i="14"/>
  <c r="AN153" i="14"/>
  <c r="AN154" i="14"/>
  <c r="AN155" i="14"/>
  <c r="AN156" i="14"/>
  <c r="AN157" i="14"/>
  <c r="AN158" i="14"/>
  <c r="AN159" i="14"/>
  <c r="AN160" i="14"/>
  <c r="AN161" i="14"/>
  <c r="AN162" i="14"/>
  <c r="AN163" i="14"/>
  <c r="AN164" i="14"/>
  <c r="AN165" i="14"/>
  <c r="AN166" i="14"/>
  <c r="AN167" i="14"/>
  <c r="AN168" i="14"/>
  <c r="AN169" i="14"/>
  <c r="AN170" i="14"/>
  <c r="AN171" i="14"/>
  <c r="AN172" i="14"/>
  <c r="AN173" i="14"/>
  <c r="AN9" i="14"/>
  <c r="D299" i="14" l="1"/>
  <c r="D300"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9" i="14"/>
  <c r="F350" i="14" s="1"/>
  <c r="E350" i="14" s="1"/>
  <c r="F349" i="14" l="1"/>
  <c r="E349" i="14" s="1"/>
  <c r="F340" i="14"/>
  <c r="E340" i="14" s="1"/>
  <c r="F332" i="14"/>
  <c r="E332" i="14" s="1"/>
  <c r="F324" i="14"/>
  <c r="E324" i="14" s="1"/>
  <c r="F348" i="14"/>
  <c r="E348" i="14" s="1"/>
  <c r="F337" i="14"/>
  <c r="E337" i="14" s="1"/>
  <c r="F329" i="14"/>
  <c r="E329" i="14" s="1"/>
  <c r="F321" i="14"/>
  <c r="E321" i="14" s="1"/>
  <c r="F323" i="14"/>
  <c r="E323" i="14" s="1"/>
  <c r="F320" i="14"/>
  <c r="E320" i="14" s="1"/>
  <c r="F322" i="14"/>
  <c r="E322" i="14" s="1"/>
  <c r="F347" i="14"/>
  <c r="E347" i="14" s="1"/>
  <c r="F342" i="14"/>
  <c r="E342" i="14" s="1"/>
  <c r="F334" i="14"/>
  <c r="E334" i="14" s="1"/>
  <c r="F326" i="14"/>
  <c r="E326" i="14" s="1"/>
  <c r="F327" i="14"/>
  <c r="E327" i="14" s="1"/>
  <c r="F346" i="14"/>
  <c r="E346" i="14" s="1"/>
  <c r="F339" i="14"/>
  <c r="E339" i="14" s="1"/>
  <c r="F331" i="14"/>
  <c r="E331" i="14" s="1"/>
  <c r="F335" i="14"/>
  <c r="E335" i="14" s="1"/>
  <c r="F345" i="14"/>
  <c r="E345" i="14" s="1"/>
  <c r="F336" i="14"/>
  <c r="E336" i="14" s="1"/>
  <c r="F328" i="14"/>
  <c r="E328" i="14" s="1"/>
  <c r="F343" i="14"/>
  <c r="E343" i="14" s="1"/>
  <c r="F344" i="14"/>
  <c r="E344" i="14" s="1"/>
  <c r="F341" i="14"/>
  <c r="E341" i="14" s="1"/>
  <c r="F333" i="14"/>
  <c r="E333" i="14" s="1"/>
  <c r="F325" i="14"/>
  <c r="E325" i="14" s="1"/>
  <c r="F338" i="14"/>
  <c r="E338" i="14" s="1"/>
  <c r="F330" i="14"/>
  <c r="E330" i="14" s="1"/>
  <c r="D4" i="14"/>
  <c r="F319" i="14" l="1"/>
  <c r="E319" i="14" s="1"/>
  <c r="F9" i="14"/>
  <c r="E9" i="14" s="1"/>
  <c r="F318" i="14"/>
  <c r="E318" i="14" s="1"/>
  <c r="F317" i="14"/>
  <c r="E317" i="14" s="1"/>
  <c r="F309" i="14"/>
  <c r="E309" i="14" s="1"/>
  <c r="F316" i="14"/>
  <c r="E316" i="14" s="1"/>
  <c r="F315" i="14"/>
  <c r="E315" i="14" s="1"/>
  <c r="F314" i="14"/>
  <c r="E314" i="14" s="1"/>
  <c r="F313" i="14"/>
  <c r="E313" i="14" s="1"/>
  <c r="F311" i="14"/>
  <c r="E311" i="14" s="1"/>
  <c r="F312" i="14"/>
  <c r="E312" i="14" s="1"/>
  <c r="F308" i="14"/>
  <c r="E308" i="14" s="1"/>
  <c r="F310" i="14"/>
  <c r="E310" i="14" s="1"/>
  <c r="F304" i="14"/>
  <c r="E304" i="14" s="1"/>
  <c r="F306" i="14"/>
  <c r="E306" i="14" s="1"/>
  <c r="F298" i="14"/>
  <c r="E298" i="14" s="1"/>
  <c r="F301" i="14"/>
  <c r="E301" i="14" s="1"/>
  <c r="F307" i="14"/>
  <c r="E307" i="14" s="1"/>
  <c r="F303" i="14"/>
  <c r="E303" i="14" s="1"/>
  <c r="F302" i="14"/>
  <c r="E302" i="14" s="1"/>
  <c r="F305" i="14"/>
  <c r="E305" i="14" s="1"/>
  <c r="F297" i="14"/>
  <c r="E297" i="14" s="1"/>
  <c r="F300" i="14"/>
  <c r="E300" i="14" s="1"/>
  <c r="F10" i="14"/>
  <c r="E10" i="14" s="1"/>
  <c r="F18" i="14"/>
  <c r="E18" i="14" s="1"/>
  <c r="F26" i="14"/>
  <c r="E26" i="14" s="1"/>
  <c r="F34" i="14"/>
  <c r="E34" i="14" s="1"/>
  <c r="F42" i="14"/>
  <c r="E42" i="14" s="1"/>
  <c r="F50" i="14"/>
  <c r="E50" i="14" s="1"/>
  <c r="F58" i="14"/>
  <c r="E58" i="14" s="1"/>
  <c r="F66" i="14"/>
  <c r="E66" i="14" s="1"/>
  <c r="F74" i="14"/>
  <c r="E74" i="14" s="1"/>
  <c r="F82" i="14"/>
  <c r="E82" i="14" s="1"/>
  <c r="F90" i="14"/>
  <c r="E90" i="14" s="1"/>
  <c r="F98" i="14"/>
  <c r="E98" i="14" s="1"/>
  <c r="F106" i="14"/>
  <c r="E106" i="14" s="1"/>
  <c r="F114" i="14"/>
  <c r="E114" i="14" s="1"/>
  <c r="F122" i="14"/>
  <c r="E122" i="14" s="1"/>
  <c r="F130" i="14"/>
  <c r="E130" i="14" s="1"/>
  <c r="F138" i="14"/>
  <c r="E138" i="14" s="1"/>
  <c r="F146" i="14"/>
  <c r="E146" i="14" s="1"/>
  <c r="F154" i="14"/>
  <c r="E154" i="14" s="1"/>
  <c r="F162" i="14"/>
  <c r="E162" i="14" s="1"/>
  <c r="F170" i="14"/>
  <c r="E170" i="14" s="1"/>
  <c r="F178" i="14"/>
  <c r="E178" i="14" s="1"/>
  <c r="F186" i="14"/>
  <c r="E186" i="14" s="1"/>
  <c r="F194" i="14"/>
  <c r="E194" i="14" s="1"/>
  <c r="F202" i="14"/>
  <c r="E202" i="14" s="1"/>
  <c r="F210" i="14"/>
  <c r="E210" i="14" s="1"/>
  <c r="F218" i="14"/>
  <c r="E218" i="14" s="1"/>
  <c r="F226" i="14"/>
  <c r="E226" i="14" s="1"/>
  <c r="F234" i="14"/>
  <c r="E234" i="14" s="1"/>
  <c r="F242" i="14"/>
  <c r="E242" i="14" s="1"/>
  <c r="F250" i="14"/>
  <c r="E250" i="14" s="1"/>
  <c r="F258" i="14"/>
  <c r="E258" i="14" s="1"/>
  <c r="F266" i="14"/>
  <c r="E266" i="14" s="1"/>
  <c r="F274" i="14"/>
  <c r="E274" i="14" s="1"/>
  <c r="F282" i="14"/>
  <c r="E282" i="14" s="1"/>
  <c r="F290" i="14"/>
  <c r="E290" i="14" s="1"/>
  <c r="F65" i="14"/>
  <c r="E65" i="14" s="1"/>
  <c r="F129" i="14"/>
  <c r="E129" i="14" s="1"/>
  <c r="F185" i="14"/>
  <c r="E185" i="14" s="1"/>
  <c r="F257" i="14"/>
  <c r="E257" i="14" s="1"/>
  <c r="F11" i="14"/>
  <c r="E11" i="14" s="1"/>
  <c r="F19" i="14"/>
  <c r="E19" i="14" s="1"/>
  <c r="F27" i="14"/>
  <c r="E27" i="14" s="1"/>
  <c r="F35" i="14"/>
  <c r="E35" i="14" s="1"/>
  <c r="F43" i="14"/>
  <c r="E43" i="14" s="1"/>
  <c r="F51" i="14"/>
  <c r="E51" i="14" s="1"/>
  <c r="F59" i="14"/>
  <c r="E59" i="14" s="1"/>
  <c r="F67" i="14"/>
  <c r="E67" i="14" s="1"/>
  <c r="F75" i="14"/>
  <c r="E75" i="14" s="1"/>
  <c r="F83" i="14"/>
  <c r="E83" i="14" s="1"/>
  <c r="F91" i="14"/>
  <c r="E91" i="14" s="1"/>
  <c r="F99" i="14"/>
  <c r="E99" i="14" s="1"/>
  <c r="F107" i="14"/>
  <c r="E107" i="14" s="1"/>
  <c r="F115" i="14"/>
  <c r="E115" i="14" s="1"/>
  <c r="F123" i="14"/>
  <c r="E123" i="14" s="1"/>
  <c r="F131" i="14"/>
  <c r="E131" i="14" s="1"/>
  <c r="F139" i="14"/>
  <c r="E139" i="14" s="1"/>
  <c r="F147" i="14"/>
  <c r="E147" i="14" s="1"/>
  <c r="F155" i="14"/>
  <c r="E155" i="14" s="1"/>
  <c r="F163" i="14"/>
  <c r="E163" i="14" s="1"/>
  <c r="F171" i="14"/>
  <c r="E171" i="14" s="1"/>
  <c r="F179" i="14"/>
  <c r="E179" i="14" s="1"/>
  <c r="F187" i="14"/>
  <c r="E187" i="14" s="1"/>
  <c r="F195" i="14"/>
  <c r="E195" i="14" s="1"/>
  <c r="F203" i="14"/>
  <c r="E203" i="14" s="1"/>
  <c r="F211" i="14"/>
  <c r="E211" i="14" s="1"/>
  <c r="F219" i="14"/>
  <c r="E219" i="14" s="1"/>
  <c r="F227" i="14"/>
  <c r="E227" i="14" s="1"/>
  <c r="F235" i="14"/>
  <c r="E235" i="14" s="1"/>
  <c r="F243" i="14"/>
  <c r="E243" i="14" s="1"/>
  <c r="F251" i="14"/>
  <c r="E251" i="14" s="1"/>
  <c r="F259" i="14"/>
  <c r="E259" i="14" s="1"/>
  <c r="F267" i="14"/>
  <c r="E267" i="14" s="1"/>
  <c r="F275" i="14"/>
  <c r="E275" i="14" s="1"/>
  <c r="F283" i="14"/>
  <c r="E283" i="14" s="1"/>
  <c r="F291" i="14"/>
  <c r="E291" i="14" s="1"/>
  <c r="F49" i="14"/>
  <c r="E49" i="14" s="1"/>
  <c r="F73" i="14"/>
  <c r="E73" i="14" s="1"/>
  <c r="F89" i="14"/>
  <c r="E89" i="14" s="1"/>
  <c r="F169" i="14"/>
  <c r="E169" i="14" s="1"/>
  <c r="F201" i="14"/>
  <c r="E201" i="14" s="1"/>
  <c r="F233" i="14"/>
  <c r="E233" i="14" s="1"/>
  <c r="F265" i="14"/>
  <c r="E265" i="14" s="1"/>
  <c r="F12" i="14"/>
  <c r="E12" i="14" s="1"/>
  <c r="F20" i="14"/>
  <c r="E20" i="14" s="1"/>
  <c r="F28" i="14"/>
  <c r="E28" i="14" s="1"/>
  <c r="F36" i="14"/>
  <c r="E36" i="14" s="1"/>
  <c r="F44" i="14"/>
  <c r="E44" i="14" s="1"/>
  <c r="F52" i="14"/>
  <c r="E52" i="14" s="1"/>
  <c r="F60" i="14"/>
  <c r="E60" i="14" s="1"/>
  <c r="F68" i="14"/>
  <c r="E68" i="14" s="1"/>
  <c r="F76" i="14"/>
  <c r="E76" i="14" s="1"/>
  <c r="F84" i="14"/>
  <c r="E84" i="14" s="1"/>
  <c r="F92" i="14"/>
  <c r="E92" i="14" s="1"/>
  <c r="F100" i="14"/>
  <c r="E100" i="14" s="1"/>
  <c r="F108" i="14"/>
  <c r="E108" i="14" s="1"/>
  <c r="F116" i="14"/>
  <c r="E116" i="14" s="1"/>
  <c r="F124" i="14"/>
  <c r="E124" i="14" s="1"/>
  <c r="F132" i="14"/>
  <c r="E132" i="14" s="1"/>
  <c r="F140" i="14"/>
  <c r="E140" i="14" s="1"/>
  <c r="F148" i="14"/>
  <c r="E148" i="14" s="1"/>
  <c r="F156" i="14"/>
  <c r="E156" i="14" s="1"/>
  <c r="F164" i="14"/>
  <c r="E164" i="14" s="1"/>
  <c r="F172" i="14"/>
  <c r="E172" i="14" s="1"/>
  <c r="F180" i="14"/>
  <c r="E180" i="14" s="1"/>
  <c r="F188" i="14"/>
  <c r="E188" i="14" s="1"/>
  <c r="F196" i="14"/>
  <c r="E196" i="14" s="1"/>
  <c r="F204" i="14"/>
  <c r="E204" i="14" s="1"/>
  <c r="F212" i="14"/>
  <c r="E212" i="14" s="1"/>
  <c r="F220" i="14"/>
  <c r="E220" i="14" s="1"/>
  <c r="F228" i="14"/>
  <c r="E228" i="14" s="1"/>
  <c r="F236" i="14"/>
  <c r="E236" i="14" s="1"/>
  <c r="F244" i="14"/>
  <c r="E244" i="14" s="1"/>
  <c r="F252" i="14"/>
  <c r="E252" i="14" s="1"/>
  <c r="F260" i="14"/>
  <c r="E260" i="14" s="1"/>
  <c r="F268" i="14"/>
  <c r="E268" i="14" s="1"/>
  <c r="F276" i="14"/>
  <c r="E276" i="14" s="1"/>
  <c r="F284" i="14"/>
  <c r="E284" i="14" s="1"/>
  <c r="F292" i="14"/>
  <c r="E292" i="14" s="1"/>
  <c r="F57" i="14"/>
  <c r="E57" i="14" s="1"/>
  <c r="F81" i="14"/>
  <c r="E81" i="14" s="1"/>
  <c r="F97" i="14"/>
  <c r="E97" i="14" s="1"/>
  <c r="F105" i="14"/>
  <c r="E105" i="14" s="1"/>
  <c r="F113" i="14"/>
  <c r="E113" i="14" s="1"/>
  <c r="F121" i="14"/>
  <c r="E121" i="14" s="1"/>
  <c r="F145" i="14"/>
  <c r="E145" i="14" s="1"/>
  <c r="F161" i="14"/>
  <c r="E161" i="14" s="1"/>
  <c r="F177" i="14"/>
  <c r="E177" i="14" s="1"/>
  <c r="F193" i="14"/>
  <c r="E193" i="14" s="1"/>
  <c r="F217" i="14"/>
  <c r="E217" i="14" s="1"/>
  <c r="F249" i="14"/>
  <c r="E249" i="14" s="1"/>
  <c r="F13" i="14"/>
  <c r="E13" i="14" s="1"/>
  <c r="F21" i="14"/>
  <c r="E21" i="14" s="1"/>
  <c r="F29" i="14"/>
  <c r="E29" i="14" s="1"/>
  <c r="F37" i="14"/>
  <c r="E37" i="14" s="1"/>
  <c r="F45" i="14"/>
  <c r="E45" i="14" s="1"/>
  <c r="F53" i="14"/>
  <c r="E53" i="14" s="1"/>
  <c r="F61" i="14"/>
  <c r="E61" i="14" s="1"/>
  <c r="F69" i="14"/>
  <c r="E69" i="14" s="1"/>
  <c r="F77" i="14"/>
  <c r="E77" i="14" s="1"/>
  <c r="F85" i="14"/>
  <c r="E85" i="14" s="1"/>
  <c r="F93" i="14"/>
  <c r="E93" i="14" s="1"/>
  <c r="F101" i="14"/>
  <c r="E101" i="14" s="1"/>
  <c r="F109" i="14"/>
  <c r="E109" i="14" s="1"/>
  <c r="F117" i="14"/>
  <c r="E117" i="14" s="1"/>
  <c r="F125" i="14"/>
  <c r="E125" i="14" s="1"/>
  <c r="F133" i="14"/>
  <c r="E133" i="14" s="1"/>
  <c r="F141" i="14"/>
  <c r="E141" i="14" s="1"/>
  <c r="F149" i="14"/>
  <c r="E149" i="14" s="1"/>
  <c r="F157" i="14"/>
  <c r="E157" i="14" s="1"/>
  <c r="F165" i="14"/>
  <c r="E165" i="14" s="1"/>
  <c r="F173" i="14"/>
  <c r="E173" i="14" s="1"/>
  <c r="F181" i="14"/>
  <c r="E181" i="14" s="1"/>
  <c r="F189" i="14"/>
  <c r="E189" i="14" s="1"/>
  <c r="F197" i="14"/>
  <c r="E197" i="14" s="1"/>
  <c r="F205" i="14"/>
  <c r="E205" i="14" s="1"/>
  <c r="F213" i="14"/>
  <c r="E213" i="14" s="1"/>
  <c r="F221" i="14"/>
  <c r="E221" i="14" s="1"/>
  <c r="F229" i="14"/>
  <c r="E229" i="14" s="1"/>
  <c r="F237" i="14"/>
  <c r="E237" i="14" s="1"/>
  <c r="F245" i="14"/>
  <c r="E245" i="14" s="1"/>
  <c r="F253" i="14"/>
  <c r="E253" i="14" s="1"/>
  <c r="F261" i="14"/>
  <c r="E261" i="14" s="1"/>
  <c r="F269" i="14"/>
  <c r="E269" i="14" s="1"/>
  <c r="F277" i="14"/>
  <c r="E277" i="14" s="1"/>
  <c r="F285" i="14"/>
  <c r="E285" i="14" s="1"/>
  <c r="F293" i="14"/>
  <c r="E293" i="14" s="1"/>
  <c r="F41" i="14"/>
  <c r="E41" i="14" s="1"/>
  <c r="F137" i="14"/>
  <c r="E137" i="14" s="1"/>
  <c r="F209" i="14"/>
  <c r="E209" i="14" s="1"/>
  <c r="F14" i="14"/>
  <c r="E14" i="14" s="1"/>
  <c r="F22" i="14"/>
  <c r="E22" i="14" s="1"/>
  <c r="F30" i="14"/>
  <c r="E30" i="14" s="1"/>
  <c r="F38" i="14"/>
  <c r="E38" i="14" s="1"/>
  <c r="F46" i="14"/>
  <c r="E46" i="14" s="1"/>
  <c r="F54" i="14"/>
  <c r="E54" i="14" s="1"/>
  <c r="F62" i="14"/>
  <c r="E62" i="14" s="1"/>
  <c r="F70" i="14"/>
  <c r="E70" i="14" s="1"/>
  <c r="F78" i="14"/>
  <c r="E78" i="14" s="1"/>
  <c r="F86" i="14"/>
  <c r="E86" i="14" s="1"/>
  <c r="F94" i="14"/>
  <c r="E94" i="14" s="1"/>
  <c r="F102" i="14"/>
  <c r="E102" i="14" s="1"/>
  <c r="F110" i="14"/>
  <c r="E110" i="14" s="1"/>
  <c r="F118" i="14"/>
  <c r="E118" i="14" s="1"/>
  <c r="F126" i="14"/>
  <c r="E126" i="14" s="1"/>
  <c r="F134" i="14"/>
  <c r="E134" i="14" s="1"/>
  <c r="F142" i="14"/>
  <c r="E142" i="14" s="1"/>
  <c r="F150" i="14"/>
  <c r="E150" i="14" s="1"/>
  <c r="F158" i="14"/>
  <c r="E158" i="14" s="1"/>
  <c r="F166" i="14"/>
  <c r="E166" i="14" s="1"/>
  <c r="F174" i="14"/>
  <c r="E174" i="14" s="1"/>
  <c r="F182" i="14"/>
  <c r="E182" i="14" s="1"/>
  <c r="F190" i="14"/>
  <c r="E190" i="14" s="1"/>
  <c r="F198" i="14"/>
  <c r="E198" i="14" s="1"/>
  <c r="F206" i="14"/>
  <c r="E206" i="14" s="1"/>
  <c r="F214" i="14"/>
  <c r="E214" i="14" s="1"/>
  <c r="F222" i="14"/>
  <c r="E222" i="14" s="1"/>
  <c r="F230" i="14"/>
  <c r="E230" i="14" s="1"/>
  <c r="F238" i="14"/>
  <c r="E238" i="14" s="1"/>
  <c r="F246" i="14"/>
  <c r="E246" i="14" s="1"/>
  <c r="F254" i="14"/>
  <c r="E254" i="14" s="1"/>
  <c r="F262" i="14"/>
  <c r="E262" i="14" s="1"/>
  <c r="F270" i="14"/>
  <c r="E270" i="14" s="1"/>
  <c r="F278" i="14"/>
  <c r="E278" i="14" s="1"/>
  <c r="F286" i="14"/>
  <c r="E286" i="14" s="1"/>
  <c r="F294" i="14"/>
  <c r="E294" i="14" s="1"/>
  <c r="F33" i="14"/>
  <c r="E33" i="14" s="1"/>
  <c r="F153" i="14"/>
  <c r="E153" i="14" s="1"/>
  <c r="F241" i="14"/>
  <c r="E241" i="14" s="1"/>
  <c r="F15" i="14"/>
  <c r="E15" i="14" s="1"/>
  <c r="F23" i="14"/>
  <c r="E23" i="14" s="1"/>
  <c r="F31" i="14"/>
  <c r="E31" i="14" s="1"/>
  <c r="F39" i="14"/>
  <c r="E39" i="14" s="1"/>
  <c r="F47" i="14"/>
  <c r="E47" i="14" s="1"/>
  <c r="F55" i="14"/>
  <c r="E55" i="14" s="1"/>
  <c r="F63" i="14"/>
  <c r="E63" i="14" s="1"/>
  <c r="F71" i="14"/>
  <c r="E71" i="14" s="1"/>
  <c r="F79" i="14"/>
  <c r="E79" i="14" s="1"/>
  <c r="F87" i="14"/>
  <c r="E87" i="14" s="1"/>
  <c r="F95" i="14"/>
  <c r="E95" i="14" s="1"/>
  <c r="F103" i="14"/>
  <c r="E103" i="14" s="1"/>
  <c r="F111" i="14"/>
  <c r="E111" i="14" s="1"/>
  <c r="F119" i="14"/>
  <c r="E119" i="14" s="1"/>
  <c r="F127" i="14"/>
  <c r="E127" i="14" s="1"/>
  <c r="F135" i="14"/>
  <c r="E135" i="14" s="1"/>
  <c r="F143" i="14"/>
  <c r="E143" i="14" s="1"/>
  <c r="F151" i="14"/>
  <c r="E151" i="14" s="1"/>
  <c r="F159" i="14"/>
  <c r="E159" i="14" s="1"/>
  <c r="F167" i="14"/>
  <c r="E167" i="14" s="1"/>
  <c r="F175" i="14"/>
  <c r="E175" i="14" s="1"/>
  <c r="F183" i="14"/>
  <c r="E183" i="14" s="1"/>
  <c r="F191" i="14"/>
  <c r="E191" i="14" s="1"/>
  <c r="F199" i="14"/>
  <c r="E199" i="14" s="1"/>
  <c r="F207" i="14"/>
  <c r="E207" i="14" s="1"/>
  <c r="F215" i="14"/>
  <c r="E215" i="14" s="1"/>
  <c r="F223" i="14"/>
  <c r="E223" i="14" s="1"/>
  <c r="F231" i="14"/>
  <c r="E231" i="14" s="1"/>
  <c r="F239" i="14"/>
  <c r="E239" i="14" s="1"/>
  <c r="F247" i="14"/>
  <c r="E247" i="14" s="1"/>
  <c r="F255" i="14"/>
  <c r="E255" i="14" s="1"/>
  <c r="F263" i="14"/>
  <c r="E263" i="14" s="1"/>
  <c r="F271" i="14"/>
  <c r="E271" i="14" s="1"/>
  <c r="F279" i="14"/>
  <c r="E279" i="14" s="1"/>
  <c r="F287" i="14"/>
  <c r="E287" i="14" s="1"/>
  <c r="F295" i="14"/>
  <c r="E295" i="14" s="1"/>
  <c r="F25" i="14"/>
  <c r="E25" i="14" s="1"/>
  <c r="F16" i="14"/>
  <c r="E16" i="14" s="1"/>
  <c r="F24" i="14"/>
  <c r="E24" i="14" s="1"/>
  <c r="F32" i="14"/>
  <c r="E32" i="14" s="1"/>
  <c r="F40" i="14"/>
  <c r="E40" i="14" s="1"/>
  <c r="F48" i="14"/>
  <c r="E48" i="14" s="1"/>
  <c r="F56" i="14"/>
  <c r="E56" i="14" s="1"/>
  <c r="F64" i="14"/>
  <c r="E64" i="14" s="1"/>
  <c r="F72" i="14"/>
  <c r="E72" i="14" s="1"/>
  <c r="F80" i="14"/>
  <c r="E80" i="14" s="1"/>
  <c r="F88" i="14"/>
  <c r="E88" i="14" s="1"/>
  <c r="F96" i="14"/>
  <c r="E96" i="14" s="1"/>
  <c r="F104" i="14"/>
  <c r="E104" i="14" s="1"/>
  <c r="F112" i="14"/>
  <c r="E112" i="14" s="1"/>
  <c r="F120" i="14"/>
  <c r="E120" i="14" s="1"/>
  <c r="F128" i="14"/>
  <c r="E128" i="14" s="1"/>
  <c r="F136" i="14"/>
  <c r="E136" i="14" s="1"/>
  <c r="F144" i="14"/>
  <c r="E144" i="14" s="1"/>
  <c r="F152" i="14"/>
  <c r="E152" i="14" s="1"/>
  <c r="F160" i="14"/>
  <c r="E160" i="14" s="1"/>
  <c r="F168" i="14"/>
  <c r="E168" i="14" s="1"/>
  <c r="F176" i="14"/>
  <c r="E176" i="14" s="1"/>
  <c r="F184" i="14"/>
  <c r="E184" i="14" s="1"/>
  <c r="F192" i="14"/>
  <c r="E192" i="14" s="1"/>
  <c r="F200" i="14"/>
  <c r="E200" i="14" s="1"/>
  <c r="F208" i="14"/>
  <c r="E208" i="14" s="1"/>
  <c r="F216" i="14"/>
  <c r="E216" i="14" s="1"/>
  <c r="F224" i="14"/>
  <c r="E224" i="14" s="1"/>
  <c r="F232" i="14"/>
  <c r="E232" i="14" s="1"/>
  <c r="F240" i="14"/>
  <c r="E240" i="14" s="1"/>
  <c r="F248" i="14"/>
  <c r="E248" i="14" s="1"/>
  <c r="F256" i="14"/>
  <c r="E256" i="14" s="1"/>
  <c r="F264" i="14"/>
  <c r="E264" i="14" s="1"/>
  <c r="F272" i="14"/>
  <c r="E272" i="14" s="1"/>
  <c r="F280" i="14"/>
  <c r="E280" i="14" s="1"/>
  <c r="F288" i="14"/>
  <c r="E288" i="14" s="1"/>
  <c r="F296" i="14"/>
  <c r="E296" i="14" s="1"/>
  <c r="F17" i="14"/>
  <c r="E17" i="14" s="1"/>
  <c r="F273" i="14"/>
  <c r="E273" i="14" s="1"/>
  <c r="F281" i="14"/>
  <c r="E281" i="14" s="1"/>
  <c r="F289" i="14"/>
  <c r="E289" i="14" s="1"/>
  <c r="F225" i="14"/>
  <c r="E225" i="14" s="1"/>
  <c r="F299" i="14" l="1"/>
  <c r="E299" i="14" s="1"/>
</calcChain>
</file>

<file path=xl/sharedStrings.xml><?xml version="1.0" encoding="utf-8"?>
<sst xmlns="http://schemas.openxmlformats.org/spreadsheetml/2006/main" count="4106" uniqueCount="2400">
  <si>
    <t>Quejas</t>
  </si>
  <si>
    <t xml:space="preserve">Peticiones </t>
  </si>
  <si>
    <t>ítem</t>
  </si>
  <si>
    <t>No</t>
  </si>
  <si>
    <t>Observación</t>
  </si>
  <si>
    <t>Fecha de Radicado/recepción
DD/MM/AAAA</t>
  </si>
  <si>
    <t>CERRADA</t>
  </si>
  <si>
    <t>ABIERTA</t>
  </si>
  <si>
    <t>Correo Electrónico</t>
  </si>
  <si>
    <t>Buzon de Sugerencias</t>
  </si>
  <si>
    <t>Ventanilla atención</t>
  </si>
  <si>
    <t>Ventanilla Radicación</t>
  </si>
  <si>
    <t>Telefónico</t>
  </si>
  <si>
    <t>Ventanilla de atención</t>
  </si>
  <si>
    <t>Ventanilla de Radicación</t>
  </si>
  <si>
    <t>Correo</t>
  </si>
  <si>
    <t>Telefónica</t>
  </si>
  <si>
    <t>Comercial</t>
  </si>
  <si>
    <t>FORMATO CAPTURA GESTIÓN PQRSDO</t>
  </si>
  <si>
    <t>REMITENTE</t>
  </si>
  <si>
    <t>NOMBRES Y APELLIDOS</t>
  </si>
  <si>
    <t>Acueducto</t>
  </si>
  <si>
    <t>INFORME CONSOLIDADO</t>
  </si>
  <si>
    <t>Dependencia:</t>
  </si>
  <si>
    <t>Periodo reportado:</t>
  </si>
  <si>
    <t>alcantarillado</t>
  </si>
  <si>
    <t>Instalacion</t>
  </si>
  <si>
    <t>prestacion</t>
  </si>
  <si>
    <t>Otro</t>
  </si>
  <si>
    <t>Facturación</t>
  </si>
  <si>
    <t>ID USUARIO/CODIGO BARRIO</t>
  </si>
  <si>
    <t>Formato electrónico Pagina Web</t>
  </si>
  <si>
    <t>Formato electrónico Página web</t>
  </si>
  <si>
    <t>MECANISMO DE RECEPCIÓN</t>
  </si>
  <si>
    <t>ESTADO PQRSD</t>
  </si>
  <si>
    <t xml:space="preserve">No. Radicado
</t>
  </si>
  <si>
    <t>DOCUMENTO DE IDENTIDAD</t>
  </si>
  <si>
    <t>ASUNTO:DESCRIPCION DE LA PQRSD</t>
  </si>
  <si>
    <t>GESTION:OBSERVACIONES DE LA GESTION REALIZADA</t>
  </si>
  <si>
    <t xml:space="preserve">TIPO (asunto)
</t>
  </si>
  <si>
    <t>FUNCIONARIO GESTION</t>
  </si>
  <si>
    <t>No. radicado</t>
  </si>
  <si>
    <t>Fecha respuesta</t>
  </si>
  <si>
    <t xml:space="preserve">CAUSAL (no aplica otros) </t>
  </si>
  <si>
    <t>TIPO RESPUESTA</t>
  </si>
  <si>
    <t>POSITIVA</t>
  </si>
  <si>
    <t>NEGATIVA</t>
  </si>
  <si>
    <t>Tiempo respuesta</t>
  </si>
  <si>
    <t>Tiempo promedio respuesta</t>
  </si>
  <si>
    <t>TOTAL PQRSD</t>
  </si>
  <si>
    <t>Mecanismo de recepción</t>
  </si>
  <si>
    <t>Buzón de Sugerencias</t>
  </si>
  <si>
    <t>SOL.INF.</t>
  </si>
  <si>
    <t>OTROS</t>
  </si>
  <si>
    <t>Petición</t>
  </si>
  <si>
    <t>Queja</t>
  </si>
  <si>
    <t>Reclamo</t>
  </si>
  <si>
    <t>Sugerencia</t>
  </si>
  <si>
    <t>Denuncia</t>
  </si>
  <si>
    <t>Otros</t>
  </si>
  <si>
    <t>SISTEMA DE GESTION</t>
  </si>
  <si>
    <r>
      <t xml:space="preserve">Página: </t>
    </r>
    <r>
      <rPr>
        <sz val="10"/>
        <rFont val="Arial"/>
        <family val="2"/>
      </rPr>
      <t>1</t>
    </r>
  </si>
  <si>
    <r>
      <t xml:space="preserve">Código: </t>
    </r>
    <r>
      <rPr>
        <sz val="10"/>
        <rFont val="Arial"/>
        <family val="2"/>
      </rPr>
      <t>GCO-FR-027</t>
    </r>
  </si>
  <si>
    <t>PQRSD</t>
  </si>
  <si>
    <t>ASUNTO: RESUMEN DESCRIPCION O CAUSAL</t>
  </si>
  <si>
    <t>SOL.INF.   OTRAS ENTIDADES</t>
  </si>
  <si>
    <r>
      <t xml:space="preserve">Versión: </t>
    </r>
    <r>
      <rPr>
        <sz val="10"/>
        <rFont val="Arial"/>
        <family val="2"/>
      </rPr>
      <t>2</t>
    </r>
  </si>
  <si>
    <r>
      <t xml:space="preserve">Vigente a partir de:
</t>
    </r>
    <r>
      <rPr>
        <sz val="10"/>
        <rFont val="Arial"/>
        <family val="2"/>
      </rPr>
      <t>21-06-2019</t>
    </r>
  </si>
  <si>
    <t>1098612756 - 3007683724</t>
  </si>
  <si>
    <t>IRIS MILDRED JEREZ GOMEZ</t>
  </si>
  <si>
    <t>CUENTA NUEVA/OTROS</t>
  </si>
  <si>
    <t>LUZ NAYELI GAVIRIA</t>
  </si>
  <si>
    <t xml:space="preserve">PREDIO RESIDENCIAL, SOLICITUD DE CONEXIÓN AL SERVICIO DE ACUEDUCTO Y ALCANTARILLADO </t>
  </si>
  <si>
    <t>PREDIO RESIDENCIAL, SOLICITUD DE INDEPENDIZACION DEL SERVICIO DE ACUEDUCTO Y ALCANTARILLADO</t>
  </si>
  <si>
    <t>SOLICITUD DE CONEXIÓN AL SERVICIO DE ACUEDUCTO Y ALCANTARILLADO</t>
  </si>
  <si>
    <t>EN TRAMITE</t>
  </si>
  <si>
    <t>Fuente de Información: Subproceso Recuperacion de Consumos</t>
  </si>
  <si>
    <t>SOLICITUD DE INDEPENDIZACION DEL SERVICIO DE ACUEDUCTO Y ALCANTARILLADO</t>
  </si>
  <si>
    <t>MERCADO DE INVERCIONES ( IVONNE HELENA GOMEZ)</t>
  </si>
  <si>
    <t>PREDIO COMERCIAL, SOLICITUD DE CONEXIÓN AL SERVICIO DE ACUEDUCTO Y ALCANTARILLADO</t>
  </si>
  <si>
    <t>PREDIO COMERCIAL, SOLICITUD DE INDEPENDIZACION DEL SERVICIO DE ACUEDUCTO Y ALCANTARRILLADO</t>
  </si>
  <si>
    <t>CR 37 35 81 LT 3, BARRIO LOS PINOS</t>
  </si>
  <si>
    <t>1098628924 - 3184471746</t>
  </si>
  <si>
    <t>LADY YOHANA BAUTISTA URRUTIA</t>
  </si>
  <si>
    <t>CL 37A 41 39 AP 202, BARRIO YARIMA</t>
  </si>
  <si>
    <t>DG 47 43 AP 201, BARRIO SAN PEDRO</t>
  </si>
  <si>
    <t>1096636253 - 3208500381</t>
  </si>
  <si>
    <t>LINA MARIA RODRIGUEZ TRUJILLO</t>
  </si>
  <si>
    <t>CL 55 21 39 P 2, BARRO TORCOROMA</t>
  </si>
  <si>
    <t>13717133 - 3118419100</t>
  </si>
  <si>
    <t>JOSE LEINER VAZQUEZ CONTRERAS</t>
  </si>
  <si>
    <t>AV 39 59 80, BARRIO VERSALLES</t>
  </si>
  <si>
    <t>37920864 - 3165294341</t>
  </si>
  <si>
    <t>MARIA ELENA ALHUCEMA GONZALEZ</t>
  </si>
  <si>
    <t>TV 47 62 63, BARRIO 20 DE AGOSTO</t>
  </si>
  <si>
    <t>37575972 - 3202705789 - dianabetancourvanegas</t>
  </si>
  <si>
    <t>DIANA MARIA BETANCOURT</t>
  </si>
  <si>
    <t>AV 36 55A 96, BARRIO LAS CAMELIAS</t>
  </si>
  <si>
    <t>713887324 - 3162909160</t>
  </si>
  <si>
    <t>JAVIER ADOLFO FUENTES RAMIREZ</t>
  </si>
  <si>
    <t>TV 43 D 59 06, BARRIO LAS GRANJAS</t>
  </si>
  <si>
    <t>52049061 - 3188024778</t>
  </si>
  <si>
    <t>SOFIA MARCELA CERON ESQUIVEL</t>
  </si>
  <si>
    <t>DG 64 45 115 AP 201, BARRIO LAS GRANJAS</t>
  </si>
  <si>
    <t>13850933  3134995079</t>
  </si>
  <si>
    <t>IVAN CALA DELGADO</t>
  </si>
  <si>
    <t>CR 38 34 AP 201, BOSQUES DE LA CIRA ETAPA 1</t>
  </si>
  <si>
    <t>91424832 - 3185419708 - smsm3317@hotmail.com</t>
  </si>
  <si>
    <t>ANTONIO JOSE ROLDAN GALLEGO</t>
  </si>
  <si>
    <t>CL 49 4 30, COMERCIO</t>
  </si>
  <si>
    <t>70519447 - 6224869 - 3102220215</t>
  </si>
  <si>
    <t>LUIS GUILLERMO MAYA VELEZ</t>
  </si>
  <si>
    <t>PREDIO REIDENCIAL, SOLICITUD DE CONEXIÓN AL SERVICIO DE ACUEDUCTO Y ALCANTARILLADO</t>
  </si>
  <si>
    <t>CL 37 E 49E 35, BARRIO EL PARAISO</t>
  </si>
  <si>
    <t>13883868 - 3204529433 - chistianbadillo29454@gmail.com</t>
  </si>
  <si>
    <t>HUMBERTO MUÑOZ</t>
  </si>
  <si>
    <t>CL 47 109, BARRIO EL ARENAL</t>
  </si>
  <si>
    <t>1096201740 - 3118930375</t>
  </si>
  <si>
    <t>SANDRA MARCELA RIOS ALARCON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</si>
  <si>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068646 Y SEGUN RUTA 47-0317-7282-0100-0 ASOCIADO AL PREDIO UBICADO EN DG 59 TV 47 43 AP 201 DEL BARRIO SAN PEDRO</t>
  </si>
  <si>
    <t>ID 029319, DG 58B TV 50A 24, BARRIO ANTONIO NARIÑO</t>
  </si>
  <si>
    <t>3175003607 - 3108142455 - urbametro@hotmail.com</t>
  </si>
  <si>
    <t>ANDREA PARRA HERNADEZ</t>
  </si>
  <si>
    <t>USUARIO ENVIA SOPORTE DE PAGO DE MEDIDOR E INSTALACION DEL MISMO PARA EL ID 029319</t>
  </si>
  <si>
    <t>INSTALACION DE MEDIDOR</t>
  </si>
  <si>
    <t>EN ATENCION A SU SOLICITUD DE INSTALACION DE MEDIDOR, ME PERMITO INFORMALE QUE LUEGO DE REALIZAR LA VERIFICACION DE SU TRANSFERENCIA ELECTRONICA DENTRO DE NUESTRO SISTEMA FIANCIERO, SE PROCEDIO A REALIZAR LA PROGRAMACION DE INSTALACION DEL EQUIPO DE MEDIDA, LA CUAL FUE REALIZASA EL 27 DE OCTUBRE DEL PRESENTE AÑO, COMO RESULTADO SE VERIFICA DENTRO DE NUESTRO SISTEMA DE INFORMACION COMERCIAL EL INFORME DE EVIDENCIAS DEL CUAL SE ADJUNTA UNA COPIA, DONDE SE LEVANTA ACTA DE INFROMACION DEL USUARIO Y SE DEJA DENTRO DE LAS OBSERVACIONES QUE LA ACOMETIDA SE ENCUENTRA ENTERRADA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</si>
  <si>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068637 Y SEGUN RUTA 27-0203-4730-0000-0ASOCIADO AL PREDIO UBICADO EN CL 55 21 39 P 2 DEL TORCOROMA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</si>
  <si>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068644 Y SEGUN RUTA 47-0311-5730-0100-0 ASOCIADO AL PREDIO UBICADO EN AC 39 59 80 AP 101 DEL VERSALLES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</si>
  <si>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068622 Y SEGUN RUTA 17-0105-2310-0100-0 ASOCIADO AL PREDIO UBICADO EN CR 18 45 32 P 2 DEL BARRIO BUENOS AIRES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</si>
  <si>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068650 Y SEGUN RUTA 57-0415-6058-0102-0 ASOCIADO AL PREDIO UBICADO EN CL 37A 41 39 AP 202 DEL BARRIO YARIMA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</si>
  <si>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068651 Y SEGUN RUTA 47-0317-5251-0100-0 ASOCIADO AL PREDIO UBICADO EN TV 47 62 63 AP DEL BARRIO 20 DE AGOSTO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</si>
  <si>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068616 Y SEGUN RUTA 47-0314-3270-0104-1 ASOCIADO AL PREDIO UBICADO EN TV 44A 64 70 AP 201 DEL BARRIO BENJAMIN HERRERA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</si>
  <si>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068508 Y SEGUN RUTA 37-0305-7260-0000-0 ASOCIADO AL PREDIO UBICADO EN CL 52B 34E 05 AP 101 DEL BARRIO PRIMERO DE MAYO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</si>
  <si>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068509 Y SEGUN RUTA 37-0306-4908-0105-3 ASOCIADO AL PREDIO UBICADO EN CR 36 54 11 AP 202 DEL BARRIO LA PAZ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</si>
  <si>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068521 Y SEGUN RUTA 07-0202-0831-0100-0 ASOCIADO AL PREDIO UBICADO EN CR 20 52 129 LC 103 DEL BARRIO TORCOROMA</t>
  </si>
  <si>
    <t>CR 36E 58 27, BARRIO ALCAZAR</t>
  </si>
  <si>
    <t xml:space="preserve">NIT 9004228651, </t>
  </si>
  <si>
    <t>PEREZ Y BELTRAN CONSTRUCTORA E INMOBILIARIA - ANDREA PARRA</t>
  </si>
  <si>
    <t>CONSTRUCTORA HACE ENTREGA DE LA DOCUMENTACION DE 21 USUARIOS PARA EL REGISTRO E INCLUSION EN EL SISTEMA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</si>
  <si>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068661 Y SEGUN RUTA 37-0302-4131-0101-0 ASOCIADO AL PREDIO UBICADO EN CR 36E 58 27 AP 101 TO 1 DEL BARRIO ALCAZAR</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</si>
  <si>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068515 Y SEGUN RUTA 57-0407-6280-0100-0 ASOCIADO AL PREDIO UBICADO EN CL 29 49 34 AP 01 DEL BARRIO EL CASTILLO</t>
  </si>
  <si>
    <t>KILOMENTRO 4 CARRETERA NACIONAL, BARRIO LAS GRANJAS</t>
  </si>
  <si>
    <t>91449438 - 3223408462</t>
  </si>
  <si>
    <t>EMILIO PASTRANA RODRIGUEZ</t>
  </si>
  <si>
    <t>EL SEÑOR EMILIO PASTRANA SOLICITA LA INSTALACION DEL SERVICIO PUBLICO DE AGUA EN EL INMUEBLE UBICADO EN EL KILOMETRO 4 CARRETERA NACIONAL</t>
  </si>
  <si>
    <t>LA EMPRESA AGUAS DE BARRANCABERMEJA SE PERMITE INFORMAR QUE A TRAVES DE RADICADO 20211400003021 DEL DIA 25/08/2021, SE EMITIO RESPUESTA AL PRESENTE REQUERIMIENTO</t>
  </si>
  <si>
    <t>EN ATENCION A SU SOLICITUD COMO USUARIO DE NUESTRA EMPRESA, ME PERMITO INFORMALE QUE EN VISITA REALIZADA POR EL PERSONAL DE NUESTRA ENTIDAD EL DIA 20/10/2021, SE LOGRO REALIZAR LA VERIFICACION DE ESTADO DE CUENTA EXISTENTE PARA LO CUAL SE LEVANTO ACTA UNICA DE INFROMACION DEL USUARIO N° 28842, DONDE SE REGISTRA EL USUARIO ID 047090, POR LO ANTERIOR NO SE HACE NECESARIO LA CREACION DE RUTA Y CUENTA NUEVA, SE REALIZA LA VERIFICACION DE LAS CONDICIONES TECNICAS DEL EQUIPO DE MEDIDA Y LA INCLUSION DE LA INFROMACION ACTUAL COMO USUARIO DENTRO DE NUESTRO SISTEMAS DE INFORMACION COMERCIAL EN EL USUARIO ID MENCIONADO Y LA POSTERIOR GENERACION DE LA FACTURA</t>
  </si>
  <si>
    <t>EN ATENCION A SU SOLICITUD DE INSTALACION DE MEDIDOR, ME PERMITO INFORMARLE QUE LUEGO DE REALIZAR LA VERIFICACION DE SU TRANSFERENCIA ELECTRONICA DENTRO DE NUESTRO SISTEMA FINANCIERO Y POSTERIOR GENERACION DE FACTURA FEAD 791, SE PROCEDIO A REALIZAR LA PROGRAMACION DE  INSTALACION DEL EQUIPO DE MEDIDA, LA CUAL FUE REALIZADA EL 10/09/2021, TAL COMO CONSTA EN EL INFORME  DE EVIDENCIAS DE NUESTRO SIC</t>
  </si>
  <si>
    <t>CL 35 50 25 LC 1, BARRIO EL CERRO</t>
  </si>
  <si>
    <t>91422704 - 3185587588 - jomapa19@hotmail.com</t>
  </si>
  <si>
    <t>JOSE MARIA PARADA DUARTE</t>
  </si>
  <si>
    <t>EN ATENCION A SU SOLICITUD COMO USUARIO DE NUESTRA EMPRESA, ME PERMITO INFORMALE QUE EN VISITA REALIZADA POR EL PERSONAL DE NUESTRA ENTIDAD EL DIA 17/11/2021, SE LOGRO REALIZAR LA CREACION DE RUTA 07-0407-0160-0101-0 y 07-0407-0160-0100-0,  Y LA RESPECTIVA VERIFICACION DE LAS DISPONIBILIDADES PARA LA INCLUSION DE LA CUENTA COMO USUARIO, POR LO QUE UNA VEZ AGOTADO EL CIERRE DE CICLO SE PROCEDERA A NOTIFICARLE DE SU REGISTRO ID Y LA POSTERIOR GENERACION DE FACTURA</t>
  </si>
  <si>
    <t>CL 44 6 43/47/51/55/59/63/67, BARRIO SECTOR COMERCIAL</t>
  </si>
  <si>
    <t>28484007 - 6003835 - mercadodeinversiones@hotmail.com</t>
  </si>
  <si>
    <t>PREDIO OFICIAL, SOLICITUD DE CONEXIÓN AL SERVICIO DE ACUEDUCTO Y ALCANTARILLADO</t>
  </si>
  <si>
    <t>EN ATENCION A SU SOLICITUD COMO USUARIO DE NUESTRA EMPRESA, ME PERMITO INFORMALE QUE EN VISITA REALIZADA POR EL PERSONAL DE NUESTRA ENTIDAD EL DIA 22/11/2021, SE LOGRO REALIZAR LA CREACION DE RUTA 07-0102-1761-0290-0, 07-0102-1761-0280-0, 07-0102-1761-0270-0, 07-0102-1761-0260-0 7 07-0102-2110-0101-0 Y LA RESPECTIVA VERIFICACION DE LAS DISPONIBILIDADES PARA LA INCLUSION DE LA CUENTA COMO USUARIO, POR LO QUE UNA VEZ AGOTADO EL CIERRE DE CICLO SE PROCEDERA A NOTIFICARLE DE SU REGISTRO ID Y LA POSTERIOR GENERACION DE FACTURA</t>
  </si>
  <si>
    <t>BARRIO RAFAEL RANGEL GOMEZ</t>
  </si>
  <si>
    <t>135680083 - 3155323321 - ruebn.restrepo2328@hotail.com</t>
  </si>
  <si>
    <t>RUBEN DARIO RESTREPO ALVAREZ</t>
  </si>
  <si>
    <t>SEÑOR SOLICITA LAS FACTURAS CORRESPONDIENTES A LA SOLICITUD DE LEGALIZACION DEL SERVICIO DE ACUEDUCTO</t>
  </si>
  <si>
    <t>EN ATENCION A SU SOLICITUD DE INFORMACION PARA LA CONEXIÓN DEL SERVICIO DE ACUEDCTO Y ALCANTARILLADO, ME PERMITO INFORMARLE QUE PARA TAL EFECTO ES NECESARIO PRESENTAR LA DOCUMENTACION, POR CADA UNA DE LAS CONEXIONES: FORMATO DILIGENCIADO FR-GCO-011 CON TODOS LOS DOCUMENTOS QUE SON REQUERIDOS EN DICHO FORMATO</t>
  </si>
  <si>
    <t>CL 61 20 10, BARRIO PARNASO</t>
  </si>
  <si>
    <t>70546730 - 3132518496</t>
  </si>
  <si>
    <t>PEDRO NEL GUTIERREZ MENDOZA</t>
  </si>
  <si>
    <t>EN ATENCION A SU SOLICITUD DE INCLUSION COMO USUARIO DE NUESTRA EMPRESA, ME EPRMITO INFORMARLE QUE, EN VISITA REALIZADA POR EL PERSONAL TECNICO, SE EVIDENCIO QUE A LA FECHA DE LA CREACION DE LA RUTA Y FORMALIZACION DEL ACTA UNICA DE INFROMACION, EL USUARIO NO SE ENCUENTRA A PAZ Y SALVO CON LA CUENTA ID 012994, POR LO QUE NO SE PODRA REALIZAR LA GESTION DE INCLUSION DE LA CUENTA HASTA TANTO NO SE ENCUENTRE AL DIA EL PAGO DE DICHA FACTURA</t>
  </si>
  <si>
    <t>ID 033711</t>
  </si>
  <si>
    <t>1096182252 - 3142903557</t>
  </si>
  <si>
    <t>YANIRIS TORRES AGUDELO</t>
  </si>
  <si>
    <t>USUARIA MANIFIESTA QUE EL MEDIDOR INSTALADO POR LA EMPRESA ESTA DETENIDO, ADJUNTA ACTAS ENTREGADAS POR FUNCIONARIO DE LA EMPRESA COMO SOPORTE, SOLICITA GARANTIA DEL MEDIDOR Y AJUSTES A LOS CONSUMOS SOBRADOS EN EL MES DE SEPTIEMBRE Y OCTUBRE</t>
  </si>
  <si>
    <t>SOLICITUD CAMBIO DE MEDIDOR</t>
  </si>
  <si>
    <t>EN ATENCION A SU REQUERIMIENTO ME PERMITO INFORMARLE DE COMUN ACUERDO SE FIJO FECHA PARA EL DA DE HOY REALIZAR LA GESTION DE GARANTIAN EN LAS HORAS DE LA MAÑANA, DE ACUERDO A INFROMACION BRINDADA POR LOS TECNICOS SE LOGRO EL OBJETIVO Y QUEDO A ENTERA SATISFACCION EL RETIRO Y PORTERIOR INSTALACION DEL NUEVO EQUIPO</t>
  </si>
  <si>
    <t>CR 32 74 72 AP, FLORESTA</t>
  </si>
  <si>
    <t>63454845 - 3132628877</t>
  </si>
  <si>
    <t>LILIANA ESTHER RAMO</t>
  </si>
  <si>
    <t>CL 49 23 50, BARRIO COLOMBIA</t>
  </si>
  <si>
    <t>13853607 - 3204689476 - matriz.construccioness@hotmail.com</t>
  </si>
  <si>
    <t>MATRIZ PROYECTOS DE INGENIERIA Y CONSTRUCCIONES - MAURICIO LEON GUTIERREZ GAVIRIA</t>
  </si>
  <si>
    <t>SOLICITUD DE INDEPENDIZACION</t>
  </si>
  <si>
    <t>CL 46 28 59 AP 201, PALMIRA</t>
  </si>
  <si>
    <t>91234776 - 3209133470 - nmg_G@hotmail.com</t>
  </si>
  <si>
    <t>NELSON DE JESUS MIRANDA GALLARDO</t>
  </si>
  <si>
    <t>CL 55 35A 94, BARRIO PRIMERO DE MAYO</t>
  </si>
  <si>
    <t>28318604 - 3108056708</t>
  </si>
  <si>
    <t>ROSA ELVIRA ACEVEDO MARTINEZ</t>
  </si>
  <si>
    <t>PREDIO RESIDENCIAL, SOLICITUD DE INDEPENDIZACION</t>
  </si>
  <si>
    <t>DG 60 LOTE 31, BARRIO CRISTO REY</t>
  </si>
  <si>
    <t>1096204388 - 3214720401 - jasury-1025@hotmail.com</t>
  </si>
  <si>
    <t>ANDREA BERMUDEZ ZAMORA</t>
  </si>
  <si>
    <t>C 52 A 36D 48 PISO 1, BARRIO VILLAROSITA</t>
  </si>
  <si>
    <t>63542304 - 3132679271 - vasqyeszdarileiny@gmail.com</t>
  </si>
  <si>
    <t>DARILLEINY VASQUEZ ROJAS</t>
  </si>
  <si>
    <t>CR 18 A 58 15, BARRIO PUEBLO NUEVO</t>
  </si>
  <si>
    <t>13882419 - 3157905092 - pramirez1954@hotmail.com</t>
  </si>
  <si>
    <t>PABLO EDUARDO RAMIREZ CASTRO</t>
  </si>
  <si>
    <t>900422865-1</t>
  </si>
  <si>
    <t>CL 52 27 75, BARRIO EL GALAN</t>
  </si>
  <si>
    <t>91254105 - 3164829028</t>
  </si>
  <si>
    <t>LUIS EDUARDO MANTILLA MANTILLA</t>
  </si>
  <si>
    <t>DG 53 47 30, BARRIO RAFAEL RANGEL</t>
  </si>
  <si>
    <t>13568083 - 3135856781</t>
  </si>
  <si>
    <t>DÍAS A VENCER</t>
  </si>
  <si>
    <t>FECHA LIMITE DE RESPUESTA</t>
  </si>
  <si>
    <t>2021000819</t>
  </si>
  <si>
    <t>2021000920</t>
  </si>
  <si>
    <t>2021004268 - 2021004350</t>
  </si>
  <si>
    <t>CALLE 77A #19 - 66, 20 DE ENERO</t>
  </si>
  <si>
    <t xml:space="preserve">RUTH MARINA ROBLES ROBLES </t>
  </si>
  <si>
    <t>PREDIO RESIDENCIAL, SOLICITUD CONEXIÓN AL SERVICIO DE ACUEDUCTO Y ALCANTARILLADO</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</si>
  <si>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68234 Y SEGUN RUTA 27-0208-2190-0100-0 ASOCIADO AL PREDIO UBICADO EN CL 77A 19 66 AP 01 DEL BARRIO 20 DE ENERO</t>
  </si>
  <si>
    <t>CR 36A #75 - 11 AP 101, LA PAZ</t>
  </si>
  <si>
    <t xml:space="preserve">LUZ AIDA MEDINA BARRIOS </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</si>
  <si>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68235 Y SEGUN RUTA 37-306-4640-0100-0 ASOCIADO AL PREDIO UBICADO EN CR 36A 75 11 AP 101 DEL BARRIO LA PAZ</t>
  </si>
  <si>
    <t>CALLE 65 #34 - 19, GAITAN</t>
  </si>
  <si>
    <t>OMAIRA PANESSO BENAVIDES</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</si>
  <si>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68237 Y SEGUN RUTA 37-0306-7150-0102-0 ASOCIADO AL PREDIO UBICADO EN CL 65 34 19 AP 202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</si>
  <si>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68238 Y SEGUN RUTA 37-0306-7150-0101-0 ASOCIADO AL PREDIO UBICADO EN CL 65 34 19 AP 203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</si>
  <si>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68239 Y SEGUN RUTA 37-0306-7150-0100-0 ASOCIADO AL PREDIO UBICADO EN CL 65 34 19 AP 204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</si>
  <si>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68236 Y SEGUN RUTA 37-0306-7150-0103-0 ASOCIADO AL PREDIO UBICADO EN CL 65 34 19 AP 201 DEL BARRIO JORGE E. GAITAN</t>
  </si>
  <si>
    <t>ID 016024 - CALLE 55 #15B - 52, PUEBLO NUEVO</t>
  </si>
  <si>
    <t>EDWIN GIOVANNI SEPULVEDA TELLEZ</t>
  </si>
  <si>
    <t>USUARIO MANIFIESTA UNA FUGA DE AGUA EN EL SEGUNDO PISO QUE SE FILTRA POR LA PLACA AL PRIMER PISO , SOLICITA CONSULTAR EL SERVICIO DE GEOFONO</t>
  </si>
  <si>
    <t>EL 19/01/2021 SE GENERO VISITA TECNICA AL PREDIO DONDE SE IDENTIFICA QUE LA FUGA CORRESPONDIENTE ES DE AGUAS SERVIDAS Y NO DE AGUA POTABLE, TAL COMO SE LE INDICO AL SEÑOR EDWIN S., SE RECOMIENDA HACER PRUEBA CON COLORACION EN CADA SANITARIO A FIN DE ESTABLECER EN CUAL DE ESTOS SE ENCUENTRA LA FUGA. SE NOTIFICA POR CORREO AL USUARIO</t>
  </si>
  <si>
    <t>YOLVIS SAMPAYO</t>
  </si>
  <si>
    <t>ID 006635</t>
  </si>
  <si>
    <t>3053410008 - 3204895866</t>
  </si>
  <si>
    <t>BETSY FERNANDEZ</t>
  </si>
  <si>
    <t>USUARIO MANIDIESTA QUE EL DIA SABADO  LE INSTALARON EL MEDIDOR Y LE DEJARON UNA FUGA EN EL MISMO, SOLICITA ARREGLO DE FUGA</t>
  </si>
  <si>
    <t>EL 19/01/2021 SE GENERO VISITA TECNICA AL PREDIO DONDE SE IDENTIFICO FUGA PERCEPTIBLE EN LA ACOMETIDA DOMICILIARIA ANTES DEL MEDIDOR, POR INTERVENCION DEL PERSONAL AJENO A LA EMPRESA, SITUACION QUE FUE CORREGIDA POR PERSONAL TECNICO DE LA EMPRESA,  DEJANDO COMO SOPORTE LAS ACCIONES REALIZADAS EN ACTA N° 22450, SE NOTIFICA POR CORREO AL USUARIO</t>
  </si>
  <si>
    <t>D 32A #75A BIS 23, LOS FICUS</t>
  </si>
  <si>
    <t>CINDY PATRICIA MARTINEZ PARRA</t>
  </si>
  <si>
    <t>21/01/2021 SE ENVIO VISITA TECNICA AL USUARIO, EL 26/01/2021 EN ATENCION A LA SOLICITUD DE INCLUSION COMO USUARIO, SE CONFIRMA QUE EL REGISTRO EN EL SISTEMA DE INFORMACION COMERCIAL HA SIDO ACEPTADO, RAZON POR LA CUAL EL NUMERO DE IDENTIFICACION DE USUARIO ASIGANDO ES 68240 Y SEGUN RUTA 27-0206-9280-0200-0 ASOCIADO AL PREDIO UBICADO EN DG 32A 75A BIS 23 AP 201  DEL BARRIO LOS FICUS</t>
  </si>
  <si>
    <t>CRA 49 #35 -10 APTO 202, LOS NARANJOS</t>
  </si>
  <si>
    <t>98703535 - 3182370654</t>
  </si>
  <si>
    <t>JORGE ALVEIRO MANCO CURDROS</t>
  </si>
  <si>
    <t>USUARIO SOLICITA INDEPENDIZACION DEL SERVICIO DE ACUEDUCTO Y ALCANTARILLADO</t>
  </si>
  <si>
    <t>27/01/2021 SE REALIZA VISITA TECNICA, 29/01/2021  EN ATENCION A LA SOLICITUD DE INCLUSION COMO USUARIO, SE CONFIRMA QUE EL REGISTRO EN EL SISTEMA DE INFORMACION COMERCIAL HA SIDO ACEPTADO, RAZON POR LA CUAL EL NUMERO DE IDENTIFICACION DE USUARIO ASIGANDO ES 68243 Y SEGUN RUTA 57-0405-2730-0100-0 ASOCIADO AL PREDIO UBICADO EN CR 49 35 10 AP 202 DEL BARRIO LOS NARAJOS</t>
  </si>
  <si>
    <t>CALLE 28A, CINCUENTENARIO 7MA ETAPA</t>
  </si>
  <si>
    <t>NO REPORTA</t>
  </si>
  <si>
    <t>USUARIO DENUNCIA QUE EN BARRIO AUTOCONSTRUCCION CL 28A CINCUENTENARIO 7 ETAPA CONSTANTEMENTE HACEN USO DE PISCINA ESTRUCTURAL</t>
  </si>
  <si>
    <t>USUARIO SIN MEDIDOR</t>
  </si>
  <si>
    <t>SE REALIZA VISITA DE INSPECCION GENERANDO ACTA  UNICA DONDE SE REGISTRA: ID 040516, ESTADO DE VIVIENDA HABITADO, HABITAN 4 PERSONAS, PREDIO CON SERVICIO DIRECTO CON MANGERA DE SANITARIO. SE NOTIFICA AL USUARIO QUE DEBE INSTALAR MEDIDOR PARA VERIFICAR CONSUMOS REALES, SE FIRMA POR EL USUARIO Y LO TECNICOS QUE REALIZARON VISITA. LA RESPUESTA YA FUE PUBLICADA EN CARTELERA</t>
  </si>
  <si>
    <t>CRA 51F #52 - 14, NUEVO MILENIO</t>
  </si>
  <si>
    <t>USUARIO DENUNCIA QUE AL PARECER HAY UNA CONEXIÓN FRAUDULENTA EN EL PREDIO UBICADO EN LA CRA 51F 52 14</t>
  </si>
  <si>
    <t>CONEXIÓN FRAUDULENTA</t>
  </si>
  <si>
    <t>SE PROCEDE A REALIZAR VISITA DE INSPECCION GENERANDO UN RECORRIDO POR EL BARRIO NUEVO MILENIO Y ENCONTRANDO QUE ESTA NOMENCLATURA NO CORRESPONDE AL SECTOR; SE LLAMA AL NUMERO TELEFONICO QUE REGISTRARON E INFORMAN QUE ESE NUMERO CORRESPONDE A UN TELEFONO DE MINUTOS</t>
  </si>
  <si>
    <t>CALLE 75 BIS 35B, VILLA NUEVA</t>
  </si>
  <si>
    <t>ULISES SAAVEDRA</t>
  </si>
  <si>
    <t>USUARIO DICE NO PAGAR EL RECIBO DE 51 MESES POR QUE HAY MUCHAS CASAS EN EL BARRIO QUE NO LES LLEGA EL RECIBO. MANIFIESTA "POR QUE EL SI DEBE PAGAR Y LOS DEMAS NO"</t>
  </si>
  <si>
    <t>USUARIOS NO LEGALIZADOS</t>
  </si>
  <si>
    <t>SE PROCEDE A REALIZAR VISITA DE INSPECCION BAJO ORDEN N°9609 A NOMBRE DE CRISTINA SAAVEDRA QUIEN ES EL SUSCRIPTOR; EL SERVICIO EN EL PREDIO ESTA DIRECTO, ASIMISMO SE EVIDENCIA QUE VARIOS PREDIOS CERCANOS AL DEL SUSCRIPTOR SE ENCUENTRA SIN LEGALIZACION DEL SERVICIO POR LO QUE SE PROCEDERA A INCIAR CON LA SOCIALIZACION, RECOLECCION DE DOCUMENTOS Y REGISTRO EN EL SISTEMA DE INFORMACION COMERCIAL PARA QUE DE ESTA MANERA QUEDEN SUSCRITOS. PARA EL CASO PARTICULAR DEL USUARIO SE LE INVITA A REALIZAR LOS PAGOS EFECTIVOS POR EL SERVICIO RECIBIDO, LA EMPRESA LE OFRECE LA ADQUISICION DEL EQUIPO DE MEDIDA BAJO EL PROGRAMA DE MICROMEDICION</t>
  </si>
  <si>
    <t>CALLE 73 #20 90, LA LIBERTAD</t>
  </si>
  <si>
    <t>91430212 - 3204286988</t>
  </si>
  <si>
    <t>HENRY DE ALBA HERAZO</t>
  </si>
  <si>
    <t>SE REALIZA VISITA TECNICA, 29/01/2021  EN ATENCION A LA SOLICITUD DE INCLUSION COMO USUARIO, SE CONFIRMA QUE EL REGISTRO EN EL SISTEMA DE INFORMACION COMERCIAL HA SIDO ACEPTADO, RAZON POR LA CUAL EL NUMERO DE IDENTIFICACION DE USUARIO ASIGANDO ES 68245 Y SEGUN RUTA 27-0208-5360-0013-0 ASOCIADO AL PREDIO UBICADO EN CL 73 20 90 DEL BARRIO LA LIBERTAD</t>
  </si>
  <si>
    <t>CR 43 N° 82 14 LT 413 MZ 31, CAMINOS DEL SANSILVESTRE</t>
  </si>
  <si>
    <t>37630051 - 3202653847</t>
  </si>
  <si>
    <t>ROSALBA RODRIGUEZ VILLAMIZAR</t>
  </si>
  <si>
    <t>26/01/2021 SE REALIZA VISITA TECNICA, 29/01/2021  EN ATENCION A LA SOLICITUD DE INCLUSION COMO USUARIO, SE CONFIRMA QUE EL REGISTRO EN EL SISTEMA DE INFORMACION COMERCIAL HA SIDO ACEPTADO, RAZON POR LA CUAL EL NUMERO DE IDENTIFICACION DE USUARIO ASIGANDO ES 68246 Y SEGUN RUTA 37-0306-4920-0185-0 ASOCIADO AL PREDIO UBICADO EN CR 43 82 14 DEL BARRIO CAMINOS DE SAN SILVESTRE</t>
  </si>
  <si>
    <t>CAR 51 #27 - 21, EL CASTILLO</t>
  </si>
  <si>
    <t>13888856 - 3157148410</t>
  </si>
  <si>
    <t>ANTONIO SANCHEZ MORENO</t>
  </si>
  <si>
    <t>27/01/2021 SE REALIZA VISITA TECNICA, 29/01/2021  EN ATENCION A LA SOLICITUD DE INCLUSION COMO USUARIO, SE CONFIRMA QUE EL REGISTRO EN EL SISTEMA DE INFORMACION COMERCIAL HA SIDO ACEPTADO, RAZON POR LA CUAL EL NUMERO DE IDENTIFICACION DE USUARIO ASIGANDO ES 68244 Y SEGUN RUTA 57-0407-6940-0000-0 ASOCIADO AL PREDIO UBICADO EN CR 51 27 21 AP 201 DEL BARRIO EL CASTILLO</t>
  </si>
  <si>
    <t>COLINAS DEL SEMINARIO</t>
  </si>
  <si>
    <t>ESTHER ARIAS PACHECO</t>
  </si>
  <si>
    <t>LA EMPRESA AGUAS DE BARRANCABERMEJA ADELANTO EN EL BARRIO COLINAS DEL SEMINARIO LA INSTALACION DE LAS REDES DOMICILIARIAS DE AGUA POTABLE Y DEJANRON INSTALADOS LOS MEDIDORES, A LA FECHA, LA EMPRESA NO HA ENTREGADO EL ACTA DE LEGALIZACION DE DICHOS MEDIDORES. LOS USUARIOS SOLICITAN QUE SE ENTREGE, EN CADA PREDIO, EL ACTA DE LEGALIZACION Y LA CALIBRACION O FACTURA DE LOS MEDIDORES QUE SE HAN INSTALADO</t>
  </si>
  <si>
    <t>ENTREGA DE DOCUMENTOS</t>
  </si>
  <si>
    <t>EN ATENCION A LA SOLICITUD, DE MANERA ATENTA SE INFORMA QUE LA EMPRESA SE ENCUNETRA RECOPILANDO TODA LA INFORMACIONRELACIONADA CON LA INSTALACION DE LOS EQUIPOS DE MEDIDA REALIZADA EN EL BARRIO COLINAS DEL SEMINARIO, EN ESTE ORDEN DE IDEAS SE INFORMA QUE LOS DOCUEMENTOS EN MENSION SERAN ENTREGADOS A CADA USARIO LA SEMANA DEL 15 AL 19 DE FEBRERO DE 2021</t>
  </si>
  <si>
    <t>LILIANA ACEVEDO</t>
  </si>
  <si>
    <t>CRA 42 #81 - 44, CAMINOS DE SAN SILVESTRE</t>
  </si>
  <si>
    <t>37930928 - 3004460551</t>
  </si>
  <si>
    <t>LUZ MARIELA CONTRERAS MERCHAN</t>
  </si>
  <si>
    <t>EN ATENCION A LA SOLICITUD DE INCLUSION COMO USUARIO, SE CONFIRMA QUE EL REGISTRO EN EL SISTEMA DE INFORMACION COMERCIAL HA SIDO ACEPTADO, RAZON POR LA CUAL EL NUMERO DE IDENTIFICACION DE USUARIO ASIGANDO ES 068267 Y SEGUN RUTA 37-0306-4920-0245-1 ASOCIADO AL PREDIO UBICADO EN CR 42 81 44 P 2 DEL BARRIO CAMINOS DEL SAN SILVESTRE</t>
  </si>
  <si>
    <t>CALLE 66 #37 -29, NUEVA ESPERANZA</t>
  </si>
  <si>
    <t>JOSE LUIS MARTINEZ</t>
  </si>
  <si>
    <t>USUARIO MANIFIESTA QUE FRENTE A LA CASA DEL SEÑOR EXISTE UN PUNTO DE FRAUDE DE AGUA, PERDIDA PEMANENTE</t>
  </si>
  <si>
    <t>POSIBLE FRAUDE</t>
  </si>
  <si>
    <t>EL 01/02/2021 SE PROCEDE A REALIZAR VISITA DE INSPECCION BAJO ORDEN MANUAL N° 10492, A NOMBRE DE JOSE LUIS MARTINEZ QUIEN ES EL SUSCRIPTOR QUE SE ENCUENTRA FRENTE AL PEQUEÑO PARQUE DONDE EXISTE UNA LLAVE EN SERVICIO DIRECTO, SE SUSPENDE, SE PUBLICA EN CARTELERA</t>
  </si>
  <si>
    <t>CRA 35A #49 - 81, MIRAFLORES</t>
  </si>
  <si>
    <t>ENELDA ROSA PUESTA HERRERA</t>
  </si>
  <si>
    <t>28/01/2021 SE REALIZA VISITA TECNICA, 29/01/2021  EN ATENCION A LA SOLICITUD DE INCLUSION COMO USUARIO, SE CONFIRMA QUE EL REGISTRO EN EL SISTEMA DE INFORMACION COMERCIAL HA SIDO ACEPTADO, RAZON POR LA CUAL EL NUMERO DE IDENTIFICACION DE USUARIO ASIGANDO ES 68247 Y SEGUN RUTA 37-0309-0230-0100-0 ASOCIADO AL PREDIO UBICADO EN CR 35A 49 81 AP 201 DEL BARRIO MIRAFLORES</t>
  </si>
  <si>
    <t>C 37 #49F - 05 AP 1, EL PARAISO</t>
  </si>
  <si>
    <t>1090415735 - 3212958126</t>
  </si>
  <si>
    <t>EDWIN EDUARDO FIALLO CASTAÑEDA</t>
  </si>
  <si>
    <t>27/01/2021 EN ATENCION A LA SOLICITUD DE INCLUSION COMO USUARIO, SE CONFIRMA QUE EL REGISTRO EN EL SISTEMA DE INFORMACION COMERCIAL HA SIDO ACEPTADO, RAZON POR LA CUAL EL NUMERO DE IDENTIFICACION DE USUARIO ASIGANDO ES 68241 Y SEGUN RUTA 57-0415-5680-0117-1 ASOCIADO AL PREDIO UBICADO EN CL 37 49F 05 AP 01 DEL BARRIO EL PARAISO</t>
  </si>
  <si>
    <t>C 37 #49F - 05 AP 2, EL PARAISO</t>
  </si>
  <si>
    <t>27/01/2021 EN ATENCION A LA SOLICITUD DE INCLUSION COMO USUARIO, SE CONFIRMA QUE EL REGISTRO EN EL SISTEMA DE INFORMACION COMERCIAL HA SIDO ACEPTADO, RAZON POR LA CUAL EL NUMERO DE IDENTIFICACION DE USUARIO ASIGANDO ES 68242 Y SEGUN RUTA 57-0415-5680-0117-0 ASOCIADO AL PREDIO UBICADO EN CL 37 49F 05 AP 02 DEL BARRIO EL PARAISO</t>
  </si>
  <si>
    <t>ID 062126</t>
  </si>
  <si>
    <t>USUARIO ID 062126 ESTA DIRECTO, EN ESE PREDIO HAY UN MONTALLANTAS Y TIENE UNA VALVULA EN LA QUE SURTEN DE AGUA A OTROS VECINOS</t>
  </si>
  <si>
    <t>SE PROCEDE A REALIZAR VISITA DE INSPECCION BAJO LA ORDEN N° 18693, A NOMBRE DE NELSON CASTILLA LOZADA QUIEN ES EL SUSCRIPTOR, SE RETIRA LLAVE TERMINAL QUE ESTABA COMO FRAUDE, EL SERVICIO SE ENCUENTRA DIRECTO, SE PUBLICA RESPUESTA EN CARTELERA</t>
  </si>
  <si>
    <t>ID 033499, K 58 29A 08 AP 102 BUENAVISTA</t>
  </si>
  <si>
    <t>MALCA GOMEZ SIERRA</t>
  </si>
  <si>
    <t>EL 12/12/2020 LA EMPRESA AGUAS DE BARRANCABERMEJA INSTALO MICROMEDIDOR NUEVO AL USAURIO, EL 01/28/2021 USUARIO MANIFIESTA MEDIDOR CON FUGA</t>
  </si>
  <si>
    <t>EN ATENCION A LA SOLICITUD PRESENTADA EL DIA 12/12/2020 LA EMPRESA REALIZO LA INSTALACION DE UN EQUIPO DE MEDIDA EN SU VIVIENDA Y EFECTUO PRUEBA HIDRAULICA, EVIDENCIANDO QUE LA VIVIENDA QUEDA CON SERVICIO Y SIN FUGAS, TAL COMO CONSTA EN EL ACTA UNICA DE INFORMACION N° 21141 CON RECIBO A SATISFACCION POR PARTE DE LA PERSONA QUE ATIENE LA VISITA. EL 29/01/2020 SE EFECTUO VISITA AL PREDIO PARA VERIFICAR INSTALACION DEL EQUIPO DE MEDIDA, ENCONTRANDOSE FUGA ANTES DEL MEDIDOR POR LO CUAL SE PROCEDIO A REALIZAR LOS CORRECTIVOS, QUEDANDO A SATISFACCION DEL USUARIO, SEGUN ORDEN DE VISITA TECNICA 637053</t>
  </si>
  <si>
    <t>LILIANA ACEVEDO - FABIAN FONSECA</t>
  </si>
  <si>
    <t>ID 062245 E ID 062243</t>
  </si>
  <si>
    <t>JESUS ARMANDO MARTINEZ GAVIRIA</t>
  </si>
  <si>
    <t xml:space="preserve">USUARIO MANIFIESTA FUGAS EN EL MEDIDOR </t>
  </si>
  <si>
    <t>EN ATENCION A SU SOLICITUD ME PERMITO PRECISAR LO SIGUIENTE: EL DIA 3/12/2020 LA EMPRESA REALIZO LA INSTALACION DE 2 MEDIDORES EN LOS PREDIOS ID 062243 – 062245, COMO CONSTA EN LAS ACTAS N° 20131 - 20132 SE RECIBE A SATISFACCION POR PERSONA QUE ATIENDE LA VISITA; EL 01/02/2021 SE GENERO VISITA TECNICA IDENTIFICANDO FUGA PERCPETIBLE EN LA ACOMETIDA ANTES DEL MEDIDOR EN EL PREDIO CON ID 062243, SITUACION QUE FUE CORRREGIDA POR PERSONAL TECNICO DE LA EMPRESA, DEJANDO COMO SOPORTE DE LAS ACCIONES REALIZADAS LA ORDEN DE SERVICO N° 637167. ASIMISMO, EN LA VISITA SE EVIDENCIO QUE EXISTEN 2 CONEXIONES A LA RED DE ACUEDUCTO QUE DEBEN SER NORMALIZADAS.</t>
  </si>
  <si>
    <t>C 35C 22 46 PISO 2, ISLA DEL ZAPATO</t>
  </si>
  <si>
    <t>63460444 - 3165023485</t>
  </si>
  <si>
    <t>GLORIA BARON</t>
  </si>
  <si>
    <t>EN ATENCION A LA SOLICITUD DE INCLUSION COMO USUARIO, SE CONFIRMA QUE EL REGISTRO EN EL SISTEMA DE INFORMACION COMERCIAL HA SIDO ACEPTADO, RAZON POR LA CUAL EL NUMERO DE IDENTIFICACION DE USUARIO ASIGANDO ES 068266 Y SEGUN RUTA 17-0108-0570-0130-1 ASOCIADO AL PREDIO UBICADO EN CL 35C 22 46 P 2 DEL BARRIO ISLA DEL ZAPATO</t>
  </si>
  <si>
    <t>ID 03330 - CR 60 32 51 AP 201</t>
  </si>
  <si>
    <t>HERIBERTO BECERRA CARDENAS</t>
  </si>
  <si>
    <t>USUARIO MANIFIESTA QUE CIERRA LA LLAVE ANTES DEL CONTADOR Y SIGUE CON EL SUMINISTRO DE AGUA, SOLICITA UNA REVISION EN LA TUBERIA ANTES DEL MEDIDOR</t>
  </si>
  <si>
    <t>SOLICITUD DE VISITA</t>
  </si>
  <si>
    <t>EN ATENCION A SU SOLICITUD DE REVISION DE LA ACOMETIDA UBICADA EN SU PREDIO, EL 03/02/2021 SE GENERO VISITA TECNICA N° 637221 AL PREDIO UBICADO EN LA CR 60 32 51 AP 201, IDENTIFICANDO QUE ESTE REGISTRO SE ENCUENTRA EN MAL ESTADO, POR LO TANTO EL PERSONAL TECNICO INFORMO AL USUARIO QUE DEBE REEMPLAZAR DICHO REGISTRO, SE FIRMA RECIBIDO DE ACTA A SATISFACCION DEL USUARIO. ES IMPORTANTE MENCIONAR QUE ES RESPONSABILIDAD DEL USUARIO EL MANTENIMIENTO DE LAS ACOMETIDAS Y MEDIDORES.</t>
  </si>
  <si>
    <t>TV 44 N° 130, POZO SIETE</t>
  </si>
  <si>
    <t>91432242 - 3125204013</t>
  </si>
  <si>
    <t>FERNANDO NIÑO</t>
  </si>
  <si>
    <t>PRESIDENTE DE POZO SIETE DENUNCIA AL SEÑOR GERARDO QUE ESTA COBRANDO $50000 PARA QUE LOS HABITANTES PUEDAN TENER EL SERVICIO DEL AGUA. ESTA PROBLEMÁTICA ESTA AFECTANDO ENTRE 10 A 15 FAMILIAS</t>
  </si>
  <si>
    <t>REVISADA SU DENUNCIA SE POCEDE A RESOLVER: SE REALIZA VISITA TECNICA EN TERRENO CON ACTA No. 23740 CON OBJETIVO DE VERIFICAR LA INFORMACION SUMINISTRADA POR EL PRESIDENTE DEL SECTOR DE POZO SIETE, ENCONTRANDOSE QUE LA SOLICITUD CORRESPONDE A UNA SOLUCION TECNICA DE REDES EN DICHO SECTOR A FIN DE LEGALIZAR EL SERVICIO DE ACUEDUCTO, ANTE DICHA SOLICITUD SE LE INFORMA QUE EL SECTOR DE POZO SIETE SE ENCUENTRA EN UN SECTOR DE ALTO RIESGO POR COLINDAR CON EL CAÑO POZO SIETE Y POR LAS INNUMERABLES INUNDACIONES DEL SECTOR, ASI TAMBIEN DECIRLE LA EMPRESA NO ESTA AUTORIZADA POR LA LEY PARA REALIZAR PROYECTOS DE INVERSION EN TERRENOS QUE NO SE ENCUENTREN CERTIFICADOS POR LA SECCRETARIA DE PLANEACION COMO PREDIOS LEGALIZADOS. DE ACUERDO A LO ANTERIOR LA EMPRESA LE INFORMA QUE UNA VEZ QUE ESTOS PREDIOS SE ENCUENTREN LEGALIZADOS, SE REALIZARA LOS RESPECTIVOS PROYECTOS DE ACUEDUCTO EN DICHA ZONA</t>
  </si>
  <si>
    <t>CR 29 #29 -04, BARRIO PALMIRA</t>
  </si>
  <si>
    <t>19385667 - 312591407</t>
  </si>
  <si>
    <t>ELISEO LOZANO MOROS</t>
  </si>
  <si>
    <t>EN ATENCION A SU SOLICITUD COMO USUARIO DEL SERVICIO, ME PERMITO CONFIRMA QUE SU REGISTRO EN NUESTRO SISTEMA DE INFORMACIONCOMERCIAL HA SIDO ACEPTADO, RAZON POR LA CUAL LE HA SIDO ASIGNADA LA RUTA 17-0111-4820-0000-0 ASOCIADO AL PREDIO UNCIADO EN CR 29 #29 - 04 DEL BARRIO PALMIRA  EN VIRTUD DE LO ANTERIOR,  ME PERMITO INFORMARLE QUE EN LOS PROXIMOS DIAS HAREMOS LLEGAR A SU DOMICILIOLA PRIMERA FACTURACION DEL SERVICIO</t>
  </si>
  <si>
    <t>CR 33 #59 - 08</t>
  </si>
  <si>
    <t>13817805 - 6223190</t>
  </si>
  <si>
    <t>JORGE WILLIAM PEREZ DALLAS</t>
  </si>
  <si>
    <t>EN ATENCION A SU SOLICITUD COMO USUARIO DEL SERVICIO, ME PERMITO CONFIRMA QUE SU REGISTRO EN NUESTRO SISTEMA DE INFORMACIONCOMERCIAL HA SIDO ACEPTADO, RAZON POR LA CUAL LE HA SIDO ASIGNADA LA RUTA 07-0205-3320-0100-0 ASOCIADO AL PREDIO UNCIADO EN CR 33 #52 - 92 DEL BARRIO LAS CAMELIAS. EN VIRTUD DE LO ANTERIOR,  ME PERMITO INFORMARLE QUE EN LOS PROXIMOS DIAS HAREMOS LLEGAR A SU DOMICILIOLA PRIMERA FACTURACION DEL SERVICIO</t>
  </si>
  <si>
    <t>CR 19A #73 - 28, BARRIO LA LIBERTAD</t>
  </si>
  <si>
    <t>13892360 - 3174994850 - 6014801</t>
  </si>
  <si>
    <t>LUIS ALBERTO GUERRA TEJANO</t>
  </si>
  <si>
    <t>EN ATENCION A SU SOLICITUD ME PERMITO CONFIRMAR QUE SU REGISTRO EN NUESTRO SISTEMA DE INFORMACION COMERCIAL HA SIDO ACEPTADO, RAZON POR LA CUAL EL NUMERO DE IDENTIFICACION DE USUARIO ASIGNADO ES EL ID: 068270 Y SEGÚN RUTA 27-0208-5220-0091-0 ASOCIADO AL PREDIO UBICADO EN CR 19A 73 28 DEL BARRRIO LA LIBERTAD</t>
  </si>
  <si>
    <t>CR 19A #73 - 34, BARRIO LA LIBERTAD</t>
  </si>
  <si>
    <t>EN ATENCION A SU SOLICITUD ME PERMITO CONFIRMAR QUE SU REGISTRO EN NUESTRO SISTEMA DE INFORMACION COMERCIAL HA SIDO ACEPTADO, RAZON POR LA CUAL EL NUMERO DE IDENTIFICACION DE USUARIO ASIGNADO ES EL ID: 068271 Y SEGÚN RUTA 27-0208-5220-0091-1 ASOCIADO AL PREDIO UBICADO EN CR 19A 73 34 DEL BARRRIO LA LIBERTAD</t>
  </si>
  <si>
    <t>DG 65 CARRETERA PRINCIPAL, BENJAMIN HERRERA</t>
  </si>
  <si>
    <t>USUARIO MANIFIESTA QUE EN EL BARRIO BENJAMIN HERRERA EXISTEN GALLOS-FRAUDES DE CONSUMOS DE AGUA EN LAS VIVIENDAS UBICADAS EN SITIO ALEDAÑO A LA RESIDENCIA MISURI, USUARIO REQUIERE CON URGENCIA VERIFICACION DEBUDO A QUE TAPARON HUECOS, UNO ES DEL SEÑOR ALCIDES CABRERA Y OTRO DEL LOTE DE LAVADERO DE MOTOS</t>
  </si>
  <si>
    <t>REVISADA SU SOLICITUD SE PROCEDE A REALIZAR VISITA DE INSPECCION TECNICA LA CUAL PERMITE INDETIFICAR 4 CONEXIONES NO AUTORIZADAS POR LA EMPRESA, POR ESTA RAZON SE LE INDICA AL SEÑOR JOSE YARCE PROPIETARIO DE ESTOS PRDEIOS QUE DEBE REALIZAR PROCESO DE NORMALIZACION DE LAS 4 CONEXIONES A FIN DE EVITAR PROCESO JURIDICO POR DEFRAUDACION DE FLUIDOS. POR LO ANTERIOR LA URCP REALIZARA SEGUIMIENTO AL CUMPLIMIENTO.</t>
  </si>
  <si>
    <t xml:space="preserve">CR 54 CLL 39 LOTE 79, ALTOS DEL CAMPESTRE </t>
  </si>
  <si>
    <t>1005179870 - 3008704069</t>
  </si>
  <si>
    <t>CANDY JULIETH RINCON MEJIA</t>
  </si>
  <si>
    <t>EN ATENCION A LA SOLICITUD DE INCLUSION COMO USUARIO, SE CONFIRMA QUE EL REGISTRO EN EL SISTEMA DE INFORMACION COMERCIAL HA SIDO ACEPTADO, RAZON POR LA CUAL EL NUMERO DE IDENTIFICACION DE USUARIO ASIGANDO ES 068294 Y SEGUN RUTA 57-0415-1133-0100-0 ASOCIADO AL PREDIO UBICADO EN CR 54 CL 39 LT 79 AP 01 DEL BARRIO ALTOS DEL CAMPESTRE</t>
  </si>
  <si>
    <t>CALLE 6436B 161, LA ESPERANZA</t>
  </si>
  <si>
    <t>(7) 6115555 EXT 1000 - 1007</t>
  </si>
  <si>
    <t>MUNICIPIO DE BARRANCABERMEJA -  ALFONSO ELIJACH MANRIQUE</t>
  </si>
  <si>
    <t>PREDIO OFICIAL, PARQUE INTERACTIVO CENTRO ORIENTE - SOLICITUD DE CONEXIÓN</t>
  </si>
  <si>
    <t>EL 23/02/2021 SE RESPONDE A SU SOLICITUD SEGUN EN VISITA REALIZADA SE OBSERVO QUE EXISTE ACOMETIDA PROVISIONAL CON EQUIPO DE MEDIDA DE DIAMETRO 1", EL CONSUMO REGISTRADO ES 424 M3. LA EMPRESA CREARA UNA CUENTA PROVISIONAL PARA EL COBRO DEL SERVICIO, PARA ELLO ES NECESARIO QUE ALLEGUE EL CERTIFICADO DE EXISTENCIA Y REPRESENTACION DE CAMARA DE COMERCIO DE LA EMPRESA QUE REALIZA LAS OBRAS, A NOMBRE DE LA CUAL SE REGISTRARA EL CONSUMO, ESTE COBRO SE HARA DURANTE EL TIEMPO DE LAS ACTIVIDADES DE CONSTRUCCION. ADEMAS, LA EMPRESA AGUAS DE B/MEJA DEBERA HACER UNA REVISION Y APROBACION DE DISEÑOS HIDRAULICOS PARA QUE PUEDA HACER LA CONEXIÓN DEFINITIVA DEL SERVICIO, POR TAL MOTIVO DEBE PRESENTARSE EN LA PLANTA DE TRATAMIENTO DE AGUA POTABLE, EN LA SUBG DE OPERACIONES – AREA DE REDES DE DISTRIBUCION. EL 14/04/2021,  EN ATENCION A SU SOLICITUD DE INCLUSION COMO USUARIO DEL SERVICIO DE ACUEDUCTO Y ALCANTARILLADO, ME PERMITO CONFIRMAR QUE SU REGISTRO EN NUESTRO SISTEMA DE INFORMACION COMERCIAL HA SIDO ACEPTADO, RAZON POR LA CUAL EL NUMERO DE IDENTIFICACION DE USUARIO ASIGNADO ES EL ID: 068328 Y SEGUN RUTA 07-0301-6051-0000-0 ASOCIADO AL PREDIO UBICADO EN CL 64 36B 161 DEL BARRIO LA ESPERANZA</t>
  </si>
  <si>
    <t>CL 55 39 02, BARRIO PROVIVIENDA</t>
  </si>
  <si>
    <t>91421556 - 3007137258</t>
  </si>
  <si>
    <t>ISIDRO CUADROS ALARCON</t>
  </si>
  <si>
    <t>EN ATENCION A LA SOLICITUD DE INDEPENDIZACION, SE CONFIRMA QUE EL REGISTRO EN EL SISTEMA DE INFORMACION COMERCIAL HA SIDO ACEPTADO, RAZON POR LA CUAL EL NUMERO DE IDENTIFICACION DE USUARIO ASIGANDO ES 068303 Y SEGUN RUTA 47-0311-3910-0000-0 ASOCIADO AL PREDIO UBICADO EN CL 55 39 02 AP 202 DEL BARRIO PROVIVIENDA</t>
  </si>
  <si>
    <t>030589, CL 29A 29 10, P 1 CINCUENTENARIO</t>
  </si>
  <si>
    <t>35465406 - 3022536782</t>
  </si>
  <si>
    <t>MYRIAM CUADROS</t>
  </si>
  <si>
    <t>USUARIA MANIFIESTA QUE REALIZARON UNA REVISION EN SU VIVIENDA DEBIDO A DENUNCIA POR FRUADE PRESENTADO CONTRA LOS HABITANTES DEL SEGUNDO PISO DEL PREDIO DONDE VIVE; INDICA QUE SUS VECINOS ESTAN QUITANDO EN ESTE MOMENTO LOS ARTEFACTOS Y MEDIAS DE FRAUDE PARA QUE NO SE LE ENCUNTREN PRUEBAS, SOLICITA QUE SE TENGA EN CUNETA SUS OBSERVACIONES PARA ATENDER PRONTAMENTE LA REVISION REQUERIDA</t>
  </si>
  <si>
    <t>REVISADA SU DENUNCIA SE POCEDE A RESOLVER: TENIENDO EN CUENTA QUE EN LA PRIMERA VISITA REAIZADA EL 04/02/2021, POR PERSONAL TECNICO DE LA UNIDAD, EN ATENCION A SU SOLICITUD DE REVISION POR ALTO CONSUMO, LOS TECNICOS REVISAN LOS PUNTOS HIDRUALICOS DE LOS PISOS 1 Y 2 Y NO SE INDENTIFICAN FUGAS NI POSIBLES FRAUDES; DEBIDO A LA DENUNCIA INTERPUESTA BAJO EL RAD 2021000851, SE PROCEDIO A REALIZAR UNA SEGUNDA VISITA EL 17/02/2021, LOS TECNICOS REVISARON LOS PUNTOS HIDRUALICOS, LOS CULES NO PRESENTABAN FUGAS, EL CONSUMO REGISTRADO ENTRA LA PIRMERA Y LA SEGUNDA VISITA ES DE 5 M3 LO CUAL ESTA ENTRE LOS PARAMETRO NORMALES; SIN EMBARGO EL SEÑOR MIGUEL DUARTE MANIFIESTA A LOS TECNICOS QUE EL CONSUMO SE REGULO DEBIDO A QUE LOS VECINOS DNEUNCIADOS POSTERIOR A LA PRIMERA VISITA REALIZARON ALGUNA ACCION DENTRO DE LA VIVIENDA QUE SE DESCONOCE Y QUE POSIBLEMENTE ESTABA ASOCIADA A DICHO FRAUDE. POR LO ANTERIOR, LA URCP REALIZARA SEGUIMIENTO A LOS CONSUMOS GENERADOS EN LOS PISOS 1 Y 2 EN LOS SIGUIENTES PERIODOS.</t>
  </si>
  <si>
    <t>C 55 19 74 AP 401, TORCOROMA</t>
  </si>
  <si>
    <t>63465755 - 3138300489</t>
  </si>
  <si>
    <t>EMPERATRIZ DIAZ</t>
  </si>
  <si>
    <t>EN ATENCION A SU SOCILITUD ME PERMITO CONFIRMAR QUE SU REGISTRO EN NUESTRO SISTEMA DE INFORMACION COMERCIAL HA SIDO ACEPTADA, RAZON POR LA CUAL EL NUMERO DE IDENTIFICACION DE USUARIO ASIGNADO ES EL ID: 068273 Y SEGÚN RUTA 27-0202-2500-0202-0 ASOCIADO AL PREDIO UBICADO EN CL 55 19 74 APT 401 DEL BARRIO TORCOROMA</t>
  </si>
  <si>
    <t>DIG 62 45 05 AP 202</t>
  </si>
  <si>
    <t>28152516 - 3213578599</t>
  </si>
  <si>
    <t>ZAIDA IVONNE SILVA LIZARAZO</t>
  </si>
  <si>
    <t>EN ATENCION A SU SOCILITUD ME PERMITO CONFIRMAR QUE SU REGISTRO EN NUESTRO SISTEMA DE INFORMACION COMERCIAL HA SIDO ACEPTADA, RAZON POR LA CUAL EL NUMERO DE IDENTIFICACION DE USUARIO ASIGNADO ES EL ID: 068300 Y SEGÚN RUTA 47-0316-4180-0100-0 ASOCIADO AL PREDIO UBICADO EN DG 62 T 45 05 AP 202 DEL BARRIO LAS GRANJAS</t>
  </si>
  <si>
    <t>DG 62 45 05 AP 101</t>
  </si>
  <si>
    <t>EN ATENCION A SU SOCILITUD ME PERMITO CONFIRMAR QUE SU REGISTRO EN NUESTRO SISTEMA DE INFORMACION COMERCIAL HA SIDO ACEPTADA, RAZON POR LA CUAL EL NUMERO DE IDENTIFICACION DE USUARIO ASIGNADO ES EL ID: 068304 Y SEGÚN RUTA 47-0316-4180-0101-0 ASOCIADO AL PREDIO UBICADO EN DG 62 T 45 05 LOCAL DEL BARRIO LAS GRANJAS</t>
  </si>
  <si>
    <t>CL 42E 54 27 PISO 2, BARRIO MARIA EUGENIA</t>
  </si>
  <si>
    <t>13878634 - 3203147366</t>
  </si>
  <si>
    <t>GREGORIO GARCIA VASQUES</t>
  </si>
  <si>
    <t>EN ATENCION A SU SOLICITUD DE INCLUSION COMO USUARIO, ME PERMITO INFORMARLE QUE SU REGISTRO EN NUESTRO SISTEMA HA SIDO ACEPTADO RAZON POR LA CUAL EL NUMERO DE IDENTIFICACION DE USUARIO ASIGNADO ES EL ID: 068305 Y SEGÚN RUA 57-0413-7330-0000-0 ASOCIADO AL PREDIO CL 42E 54 27 P 2DEL BARRIO MARIA EUGENIA</t>
  </si>
  <si>
    <t>TV 44 N°130, POZO SIETE</t>
  </si>
  <si>
    <t>EL SEÑOR FERNADO NIÑO LLAMA NUEVAMENTE MANIFESTANDO QUE CONTINUAN CON LA PROBLEMÁTICA SOCIAL INDICANDO QUE UNOS DE LOS HABITANTES DEL SECTOR, LLAMADO GERARDO, ESTA REALIZANDO ACCIONES FRAUDULENTAS Y DE DELINCUENCIAS, DEBIDO AL HECHO DE SUSPENDER Y RECONECTAR EL SERVICIO DE AGUA DE MANERA ARBITTRARIA,  ADEMAS DE REALIZAR UN COBRO DE $50000. EL USUARIO SOLCIITA REVISION TECNICA POR PARTE DE LA EMPRESA PARA ATENDER LA NECESIDAD DE ADQUISICION DEL PRECIADO LIQUIDO DE MANERA LEGAL Y SEGURA PARA LA COMUNIDAD.</t>
  </si>
  <si>
    <t>DE ACUERDO A LA DENUNCIA CON RADICADO DE ENTRADA N° 2021000659 Y A LA RESPUESTA DEL RADICADO N° 2021000542 DE FEHCA 23 DE FEBRERO DE 2021 ME PERMITO INFROMAR QUE SE INCLUYO LA GESTION EN DICHA RESPUESTA DONDE SE EXPRESO LO SIGUIENTE …"QUE EN VISITA TECNICA EN TERRENO CON ACTA DE VISITA N° 23740 CON EL OBJETIVO DE VERIFICAR LA INFORMACIONSUMINISTRADA POR EL PRESIDENTE DE POZO SIETE; ENCONTRANDOSE QUE LA SOLICITUD DE SEÑOR FERNANDO NIÑO CORRESPONDE A UNA SOLUCION TECNICA DE REDES EN DICHO SECTOR A FIN DE LEGALIZAR EL SERVICIO DE ACUEDUCTO, ANTE DICHA SOLICITO SE LE INFROMA QUE EL SECTOR DE POZO SIETE Y POR LA INNUMERABLES INUNDACION DEL SECTOR, ASI TAMBIEN DECIRLE QUE COMO QUIERA LA EMPRESA NO ESTA AUTORIZADA POR LA LEY PARA REALIZAR PROYECTOS DE IVERSION EN TERRENOS QUE NO SE ENCUENTREN CERTIFICADOS POR LA SECRETARIA DE PLANEACION COMO PREDIOS LEGALIZADOS..."</t>
  </si>
  <si>
    <t>CL 66D CASA 3, BARRIO RAMARAL</t>
  </si>
  <si>
    <t>VIVIANA URIBE</t>
  </si>
  <si>
    <t>USUARIA DENUNCIAGRAN DESPERDICIO DE AGUA EN LAVADERO DE MOTOS CERCA A SU VIVIENDA, INDICA QUE HACE TIEMPO SE ROBARON LOS MEDIDORES DEL SECTOR, SIN EMBARGO, LA USUARIA TIENE CONOCIMIENTO QUE ELLOS NO REALIZARON COMPRA DE UN MEDIDOR NUEVO. INFORMA QUE EL LAVADERO DESDE LAS 7 AM EMPIEZA SUS LABORES, POR LO QUE SE PUEDE EVIDENCIAR EL DESPERDICIO DE AGUA</t>
  </si>
  <si>
    <t>USUARIO CON LAVADERO, SIN MEDIDOR</t>
  </si>
  <si>
    <t>REVISADA SU DENUNCIA Y SE PROCEDE A RESOLVER: PERSONAL TECNICO DE LA EMPRESA REALIZA VISITA EL 23/02/2021 A TRAVES DEL CUAL SE LOGRA DETECTAR CONEXIÓN FRAUDULENTA EN UNA VIVIENDA, LA CUAL SUMINISTRA DE AGUA DE FORMA IRREGULAR AL LAVADERO DE MOTOS CERCANO,  EN CONSECUENCIA, SE PROCEDE A REALIZAR SUSPENSION CON DISPOSITIVO Y TAPON A LA CONEXION FRAUDULENTA DERIVADA DE LA CUENTA ID 022736 SEGUN ACTA DE VISITA N° 22658.</t>
  </si>
  <si>
    <t>ID 030589, CL 29A #29 - 10 PISO 1, BARRIO CINCUENTENARIO</t>
  </si>
  <si>
    <t>USUARIA LLAMA A LA LINEA DE MANERA REITERATIVA, SOLICITA ATENCION LA FRAUDE REPORTADO CON NUMERO DE RAD. 2021000851; LA SEÑORA EXPRESA QUE HA REPORTADO A TIEMPO LOS HECHOS POR LO TANTO AGRADECE QUE SE TOMEN MEDIDDAS CORRECTIVAS, DADO QUE HAN TRANSCURRIDO 8 DIAS HABILES DESDE SU ULTIMO REPORTE</t>
  </si>
  <si>
    <t>DE ACUERDO A LA DENUNCIA CON RADICADO DE ENTRADA N° 2021000851 DE FECHA 25 DE FEBRERO 2021 ME PERMITO INFROMAR QUE SE INCLUYO LA GESTION REALIZADA EN DICHA RESPUESTA DONDE SE EXPRESO LO SIGUIENTE: …"ATENCION A SU SOLICITUD DE REVISION POR ALTO CONSUMO, LOS TECNICOS REVISAN LOS PUNTOS HIDRUALICOS DE LOS PISOS 1 Y 2 Y NO SE INDENTIFICAN FUGAS NI POSIBLES FRAUDES; DEBIDO A LA DENUNCIA INTERPUESTA BAJO EL RAD 2021000851, SE PROCEDIO A REALIZAR UNA SEGUNDA VISITA EL 17/02/2021, LOS TECNICOS REVISARON LOS PUNTOS HIDRUALICOS, LOS CULES NO PRESENTABAN FUGAS, EL CONSUMO REGISTRADO ENTRA LA PIRMERA Y LA SEGUNDA VISITA ES DE 5 M3 LO CUAL ESTA ENTRE LOS PARAMETRO NORMALES; SIN EMBARGO EL SEÑOR MIGUEL DUARTE MANIFIESTA A LOS TECNICOS QUE EL CONSUMO SE REGULO DEBIDO A QUE LOS VECINOS DNEUNCIADOS POSTERIOR A LA PRIMERA VISITA REALIZARON ALGUNA ACCION DENTRO DE LA VIVIENDA QUE SE DESCONOCE Y QUE POSIBLEMENTE ESTABA ASOCIADA A DICHO FRAUDE..."</t>
  </si>
  <si>
    <t>C 52 18 - 14, BARRIO COLOMBIA</t>
  </si>
  <si>
    <t>37811961 - 3222260598</t>
  </si>
  <si>
    <t>LUZ MARINA DEL SOCORRO MEJIA DE PEÑA</t>
  </si>
  <si>
    <t>EN ATENCION A SU SOLICITUD DE INCLUSION COMO USUARIO, ME PERMITO INFORMARLE QUE SU REGISTRO EN NUESTRO SISTEMA HA SIDO ACEPTADO RAZON POR LA CUAL EL NUMERO DE IDENTIFICACION DE USUARIO ASIGNADO ES EL ID: 068308 Y SEGÚN RUA 57-0105-9420-0100-0 ASOCIADO AL PREDIO CL 52 18 14 LC DEL BARRIO COLOMBIA</t>
  </si>
  <si>
    <t>C 52B 34H - 37</t>
  </si>
  <si>
    <t>37930555 - 3192227871</t>
  </si>
  <si>
    <t>HILDA ROSA CANEBA ALVARINO</t>
  </si>
  <si>
    <t>EN ATENCION A SU SOLICITUD DE INCLUSION COMO USUARIO, ME PERMITO INFORMARLE QUE SU REGISTRO EN NUESTRO SISTEMA HA SIDO ACEPTADO RAZON POR LA CUAL EL NUMERO DE IDENTIFICACION DE USUARIO ASIGNADO ES EL ID: 068307 Y SEGÚN RUA 37-0308-3540-0000-0 ASOCIADO AL PREDIO CL 52B 34H 37 P 2 DEL BARRIO LAS MALVINAS</t>
  </si>
  <si>
    <t>CALLE 33 #36  165 LOTE 1</t>
  </si>
  <si>
    <t>1039678563 - 3142618342</t>
  </si>
  <si>
    <t>JHON FRANCISCO MEDINA HERNANDEZ</t>
  </si>
  <si>
    <t>EN ATENCION A SU SOLICITUD , ME PERMITO INFORMARLE QUE EN VISITA REALIZADA POR EL PERSONAL TECNICO, SE EVIDENCIA QUE EL PREDIO UBICADO EN CALLE 33 N°36 165 LT 1 BARRIO LOS PINOS, PARA EL CUAL SE SOLICITA LA CONEXIÓN A SERVICIO DE ACUEDUCTO, LA EMPRESA ENCUENTRA VIABLE REALIZAR LA CONEXION A LA TUBERIA DE PVC DE DIAMETRO 3 " UBICADA EN LA CALLE 33 CERCA DE LA IGLESIA COMO SE OBSERVA EN LAS FOTOGRAFIAS ANEXAS. POR LO TANTO, UNA VEZ REALICE CONEXION A LA RED DE DISTRIBUCION Y LA INSTALACION DEL EQUIPO DE MEDIDA, SE PROCEDERA A EFECTUAR NUEVAMENTE UNA VISITA DE VERIFICACION TECNICA PARA CONTINUAR CON EL TRAMITE DE CONEXION DEL SERVICIO Y CULMINAR LA GESTION CON LA CREACION DE LA CUENTA.</t>
  </si>
  <si>
    <t>CR 35 58 12, BARRIO LA ESPERANZA</t>
  </si>
  <si>
    <t>10966176677- 3133517669</t>
  </si>
  <si>
    <t>VICTOR ANTONIO TAMAYO LOPEZ</t>
  </si>
  <si>
    <t>EN ATENCION A SU SOLICITUD DE INDEPENDIZACION DEL SERVICIO DE ACUEDUCTO ME PERMITO INFORMARLE QUE, UNA VEZ REVISADA LA DOCUMENTACION PRESENTADA, ES NECESARIO ADJUNTAR LA FACTURA DEL SERVICIO PUBLICO DE ENERGIA DEL PREDIO PARA EL CUAL ESTA SOLCITANDO EL SERVICIO DE AGUA POTABLE. ADEMAS, EN VISITA TECNICA REALIZADA, SE INFORMO AL USUARIO EL LUGAR DE UBICACION DE LA CAMARA DE REGISTRO Y DE MAS ESPECIFIACIONES TECNICAS PARA REALIZAR LA CONEXION. POR LO TANTO, UNA VEZ REALIZADA LA ACOMETIDA E INSTALACION DEL MEDIDOR, SE REALIZARA NUEVA VISITA DE VERIFICACION POR PARTE DEL AREA TECNICA PAR ACONTINUAR CON EL TRAMITE DE INDEPENDIZACION DEL SERVICIO Y CULMINAR CON LA CREACION DE LA CUENTA.</t>
  </si>
  <si>
    <t>CL 53 23 35, BARRIO TORCOROMA</t>
  </si>
  <si>
    <t>63562225 - 3118413093</t>
  </si>
  <si>
    <t>ANDREA LICETH RAMIREZ FLOREZ</t>
  </si>
  <si>
    <t>EN ATENCION A SU SOLCIITUD COMO USUARIO, ME PERMITO CONFIRMAR QUE SU REGISTRO EN NUESTRO SISTEMA DE INFORMACION COMERCIAL HA SIDO ACEPTADO, RAZON POR LA CUAL EL NUMERO DE IDENTIFICACION DEL USUARIO ASIGNADO ES EL ID: 068316 Y SEGÚN RUTA 27-0203-6950-0100-0 ASOCIADO AL PREDIO UBICADO EN CL 53 23 35 APT 102 DEL BARRIO TORCOROMA.</t>
  </si>
  <si>
    <t>MUNICIPIO DE ENVIGADO</t>
  </si>
  <si>
    <t>JENIFER TATIANA MOTOYA HIGUITA - SUYO COLOMBIA</t>
  </si>
  <si>
    <t>PERSONA SOLICITA INFORMACION SOBRE: 1. COSTO PROMEDIO DE PERDIDAS POR CONEXIONES ILEGALES AL SERVICIO CLASIFICADO POR ZONA, LACALIDAD, BARRIO SEGÚN APLIQUE. 2. NUEMRO Y PROCENTAJE DE PROPIEDADES UBICADAS EN DICAS ZONA, LOCALIDAD BARRIO CON CONEXIONES DE SERVICIO ILEGAL. 3. LA INFORMACIONPUEDE APORTARSE TOMANDO EN CONSIDERACION LAS MEDIDAS DE ANONIMIZACION DE DATOS PERSONALES QUE CONSIDEREN PERTINENTE SEGUN LO ESTABLECIDO EN LA LEY 1581 DE 2012 HABEAS DATA Y SUMINISTRAR LA INFORMACIONNO RESERVADA O CLASIFICADA QUE EXPONE LA ELY DE TRANSPARECIA 1712 DE 2014 Y SU DECRETO REGLAMENTARIO 103 DE 2015</t>
  </si>
  <si>
    <t>SOLICITUD DE INFORMACION</t>
  </si>
  <si>
    <t>EN ATENCION A SU SOLICITUD PROCEDO A DAR RESPUESTA, RESPECTO AL ITEM 1: ME PERMITO INFORMARLE QUE LA EMPRESA AGUAS DE BARRANCABERMEJA SA ESP REALIZO UNA ESTIMACION DE CONSUMOS NO AUTORIZADOS, DERIVADO DEL BALANCE HISRICO DE LA VIGENCIA 2020 DONDE EL COMPONENTE CONSUMOS NO AUTORIZADOS, CORRESPONDIENTES A LOS CLANDESTINOS DISPERSOS, CLANDESTINOS MASIVOS Y FRUADES PRESENTA UN VOLUMEN DE 14.297.401 M3 ANUAL Y EL CONSUMO DOMESTICO PERCAPITA ESTIMADO ES DE 8,9 M3/PERSONA/MES. EN CUANTO AL ITEM 2 SOLICITADO, SE TIENE COMO REFERENCIA LA INFORMACION SUMINISTRADA POR LA SECRETARIA DE PLANEACION DISTRITAL EL PASADO 13 DE MAYO DE 2020 EN LA QUE SE RELACIONA 81 ASENTAMIENTOS HUMANOS INFORMALES DISTRIBUIDOS EN LAS 7 COMUNAS DEL DISTRITO, SIN EMBARGO, SE DESCONOCE LA DENSIDAD POBLACIONAL Y EL NUMERO DE PREDIOS EN ESTAS ZONAS. POR LO ENTERIOR ME PERMITO SUGERIR SE SOLICITE A ESA DEPENDENCIA, QUIEN ES LA AUTORIDAD COMPETENTE, LA INFORMACION ASOCIADA A SAENTAMIENTOS HUMANOS  IRREGULARES.</t>
  </si>
  <si>
    <t>MUNICIPIO DE BUCARAMANGA</t>
  </si>
  <si>
    <t>FAVIO EMERSON GARCIA PATIÑO</t>
  </si>
  <si>
    <t>REMISION POR COMPETENCIA, LA EMPRESA DE SERVICIOS PUBLICOS DE SANTANDER ESANT S.A. ESP, REMITE POR COMPETENCIA LA PETICION PRESENTADA POR LA SEÑORA JENIFER TATIANA MONTOYA HIGUITA EN CALIDAD DE FUNCIONARIO DE LA SOCIEDAD SUYO COLOMBIA. SE PROCEDE A DAR TRASLADO TENIENDO EN CUENTA QUE LA ESANT EN EL EJERCICIO DE SUS FUNCIONES NO ES COMPETENTE PARA ATENDER LO REQUERIDO</t>
  </si>
  <si>
    <t>CL 45 22A 13, BARRIO JIMENEZ DE QUEZADA</t>
  </si>
  <si>
    <t>91449216 - 3232220087</t>
  </si>
  <si>
    <t>CONSTRUCTORA VALMAR SAS - DIEGO GUTIERREZ G.</t>
  </si>
  <si>
    <t>EN ATENCION A SU SOLICITUD DE INCLUSION COMO USUARIO DEL SERVICIOD E ACUEDUTO Y ALANCATRILLADO, ME PERMITO CONFIRMAR QUE  SU REGISTRO EN NUSTRO SISTEMA DE INFORMACION COMERCIAL HA SIDO ACEPTADO, RAZON POR LA CUAL EL NUMERO DE IDENTIFICACION DE USUARIO ASIGNADO ES EL ID: 068315 Y SEGUN RUTA 17-0108-1370-0000-0 ASOCIADO AL PREDIO UBICADO EN CL 45 22A 19 CA 2 DEL BARRIO INSCREDIAL</t>
  </si>
  <si>
    <t>CR 73 21 15, BARRIO LA FLORESTA</t>
  </si>
  <si>
    <t xml:space="preserve">JOHANA BASTO </t>
  </si>
  <si>
    <t>LA PERSONA REQUEIERE QUE SE LE INFORME SI LA EMPRESA HACE E INSTALA LAS CAJAS DONDE VA EL MEDIDOR, DE LO CONTRARIO INDICARLE QUE ENTDAD LAS HACE. REQUIERE UNA CAJA PARA EL PREDIO UBICADO EN LA CR 73 21 15</t>
  </si>
  <si>
    <t>EN ATENCION A SU SOLICITUD REFERENTE AL SUMINISTRI E INSTALACION DE CAJA PARA EL EQUIPO DE MEDIDA, ME PERMITO INFROMACILE QUE A LA FECHA LA EMPRESA NO SE ENCUENTRA REALIZANDO ESTE TIPO DE ACTIVIDADES, SIN EMBARGO, LA EMPRESA CUENTA CON PROVEERODRES QUE REALIZAN ESTOS TRABAJOS, EN ESTE ORDEN DE IDEAS ME PERMITO REMITIR A UNO DE ELLOS.</t>
  </si>
  <si>
    <t>CR 36E #D58 A15 - CR 36E #D58 A21, BARRIO ALCAZAR</t>
  </si>
  <si>
    <t>1096237497 - 3133785617</t>
  </si>
  <si>
    <t>CRISTIAN ANDRES NAVARRO JIMENEZ</t>
  </si>
  <si>
    <t>EN ATENCION A SU SOLICITUD DE INCLUSION COMO USUARIO DEL SERVICIOD E ACUEDUTO Y ALANCATRILLADO, ME PERMITO CONFIRMAR QUE  SU REGISTRO EN NUSTRO SISTEMA DE INFORMACION COMERCIAL HA SIDO ACEPTADO, RAZON POR LA CUAL EL NUMERO DE IDENTIFICACION DE USUARIO ASIGNADO ES EL ID: 068317 Y SEGUN RUTA 37-0302-4162-0000-0 ASOCIADO AL PREDIO UBICADO EN CR 36E D 58 A 15 CA 2 DEL BARRIO ALCAZAR Y EL ID: 068318 Y SEGUN RUTA 37-0302-4161-0000-0 ASOCIADO AL PREDIO UBICADO EN CR 36E D 58A 21 CA 3 DEL BARRIO ALCAZAR</t>
  </si>
  <si>
    <t>2021000800 Y 2021000799</t>
  </si>
  <si>
    <t>CL 61 #36F 86, BARRIO LA ESPERANZA</t>
  </si>
  <si>
    <t>63461434 - 3156368135</t>
  </si>
  <si>
    <t>MARISOL ROPERO MORALES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</si>
  <si>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068320 Y SEGUN RUTA 37-0301-2170-0101-0 ASOCIADO AL PREDIO UBICADO EN CL 61 36F 86 APT 202 DEL BARRIO LA ESPERANZA. ASIMISMO, SE LE HA ASIGNADO EL ID: 068319 Y SEGUN RUTA 37-0301-2170-00010-0 ASOCIADO AL PREDIO UBICADO EN CL 61 36F 86 APT 201 DEL BARRIO LA ESPERANZA.</t>
  </si>
  <si>
    <t>2021000956 y 2021000957</t>
  </si>
  <si>
    <t>BRISAS DE LA PAZ</t>
  </si>
  <si>
    <t>PERSONA MANIFIESTA QUE HABITANTRS DEL SECTOR SE ESTAN CONECTANDO DE MANERA FRAUDULENTA A TUBERIA DE 3 PULGADAS, SIN EMBARGO, INDICA QUE LA CONEXIÓN INDEBIDA AFECTA LA PRESTACION DEL SERVICIO PARA LOS HABITANTES QUE SI TIENEN MEDIDOR Y PAGAN EL SERVICIO</t>
  </si>
  <si>
    <t>REVISADA SU SOLICITUD, SE REALIZO VISITA TECNICA AL SECTOR EN MENCION EVIDENCIANDOSE QUE EXISTE UNA CONEXIÓN DE TUBERIA EN PVC DE 1"PARA ABASTECER VARIOS USUARIOS DEL SECTOR BRISAS DE LA PAZ, EL CUAL SEGÚN LA SECRETARIA DE PLANEACION DISTRITAL SE ENCUENTRA EN LOS ASENTAMIENTO HUMANOS NO LEGALIZADOS. UNA VEZ QUE EL SECTOR SE DETERMINE COMO AREA SUSCEPTIBLE DE LEGALIZACION URBANISTICA LA EMPRESA PROCEDERA A DESARROLLAR LAS ACCIONES TECNICAS PARA LA CONTRUCCION DE REDES DE ACUEDUCTO DEL SECTOR QUE GARANTICE LA PRESTACION EFECTIVA DEL SERVICIO.</t>
  </si>
  <si>
    <t>HOGAR INFANTIL CENTRO COMUNITARIO PARA LA INFANCIA LAS GRANJAS</t>
  </si>
  <si>
    <t>6216321 - 3114475968 O AL CORREO: c.c.lasgranjas@hotmail.com</t>
  </si>
  <si>
    <t>MARIA VICTORIA OBANDO SILVA</t>
  </si>
  <si>
    <t>USUARIO INFORMA QUE ACTUALMENTE EL AREA DONDE SE PREPARAN LOS ALIMENTOS DE LOS  NIÑOS Y NIÑAS ESTA PRESENTANDO INCONVENIENTES CON LA FLUIDEZ DEL AGUA, MOTIVO POR EL CUAL SOLICITAN DE MANERA ATENTA UN SERVICIO DE REVISION Y ADECUACION DE NUESTRAS TUBERIAS DE AGUA.</t>
  </si>
  <si>
    <t>EN ATENCION A SU SOLICITUD SE REALIZA VISITA TECNICA EL 25/03/2021 SEGÚN ORDEN N°637643 A TRAVES DE LA CUAL EL PERSONAL TECNICO INSPECCIONA Y DESMONTA MICROMEDIDOR COMPROBANDO QUE EN ESTE EXISTE CONDICIONES NORMALES DE PRESION. ADICIONALMENTE EL TECNICO IDENTIFICA 2 TANQUES ELEVADOS QUE SUMINISTRAN AGUA A 4 PUNTOS HIDRAULICOS, SIENDO ESTOS LOS QUE PRESENTAN BAJA PRESION DEL LIQUIDO; POR LO ANTERIOR ME PERMITO INFORMAR QUE EL MANTENIMIENTO DE LAS REDES INTERNAS DE ACUEDUCTO Y ALCANTARILLADO NO ES REPONSABILIDAD DE LA ENTIDAD PRESTADORA DE LOS SERVICIOS PUBLICOS, ADEMAS DE QUE CADA USUARIO DEBERA MANTENER EN BUEN ESTADO LA INSTALACION DOMICILIARIA DEL INMUEBLE QUE OCUPE.</t>
  </si>
  <si>
    <t>CALLE 58 #16 - 32, LAS COLINAS</t>
  </si>
  <si>
    <t>NIT 900103996-8 - CELULAR 316690970</t>
  </si>
  <si>
    <t>ZAMBRANO CABRERA S.A.S.</t>
  </si>
  <si>
    <t>2021001250, 2021001251, 2021001252, 2021001253, 2021001254</t>
  </si>
  <si>
    <t>DG 55 #T49 - 54, BARRIO SAN MARTIN</t>
  </si>
  <si>
    <t>63456640 - 3144134541</t>
  </si>
  <si>
    <t>MARIA ELENA CARDENAS ARGUMEDO</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</si>
  <si>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068331 Y SEGUN RUTA 47-0318-4260-0800-0 ASOCIADO AL PREDIO UBICADO EN DG 55 T 49 54 DEL BARIO SAN MARTIN</t>
  </si>
  <si>
    <t>CR 43 #79 - 29, BARRIO CAMINOS DE SAN SILVESTRE</t>
  </si>
  <si>
    <t>EDITH FERNANDEZ LEMUS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</si>
  <si>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068330 Y SEGUN RUTA 37-0306-4920-0222-1 ASOCIADO AL PREDIO UBICADO EN CR 43 7929 DEL BARRIO CAMINOS DE SAN SILVESTRE</t>
  </si>
  <si>
    <t>CR 21 #62 - 31, BARRIO PARNASO</t>
  </si>
  <si>
    <t>13876076 - 3008850800</t>
  </si>
  <si>
    <t>JUAN FRANCISCO JARABA SEVERICHE</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</si>
  <si>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068337 Y SEGUN RUTA 27-0209-2121-0000-0 ASOCIADO AL PREDIO UBICADO EN CR 21 62 31 DEL BARRIO PARNASO</t>
  </si>
  <si>
    <t>CL 51 #21 - 02 , CR 21 #50 - 78, BARRIO COLOMBIA</t>
  </si>
  <si>
    <t>13888497 - 3178558528</t>
  </si>
  <si>
    <t>JORGE ENRIQUE GUIZA HERNANDEZ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</si>
  <si>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068341 Y SEGUN RUTA 17-0106-4861-0000-0 ASOCIADO AL PREDIO UBICADO EN CR 21 50 78 AP DEL BARRIO COLOMBIA</t>
  </si>
  <si>
    <t>DG 58 TV 44 - 103 CASA 14, BARRIO LAS GRANJAS</t>
  </si>
  <si>
    <t>37934774 - 3125410323</t>
  </si>
  <si>
    <t>MARLENA RUEDA LOPEZ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</si>
  <si>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068342 Y SEGUN RUTA 47-0316-0641-0000-0 ASOCIADO AL PREDIO UBICADO EN DG 58 TV 44 - 103 DEL BARRIO LAS GRANJAS</t>
  </si>
  <si>
    <t>CALLE 52 # 35 - 95 APTO 201, BARRIO CHAPINERO</t>
  </si>
  <si>
    <t>77177919 - 3132006602</t>
  </si>
  <si>
    <t>JAVIER ALFONSO QUIÑONES BARRIOS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</si>
  <si>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068327 Y SEGUN RUTA 37-0308-5640-0080-0 ASOCIADO AL PREDIO UBICADO EN CL 52 35 95 AP 201 DE BARRIO CHAPINERO</t>
  </si>
  <si>
    <t>CR 13 #46 - 44, BARRIO EL DORADO</t>
  </si>
  <si>
    <t>13543707 - 3142901461</t>
  </si>
  <si>
    <t>JOSE ALFREDO CARDENAS ESCOBAR</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</si>
  <si>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068326 Y SEGUN RUTA 17-0104-0977-0002-0 ASOCIADO AL PREDIO UBICADO EN CR 13 46 44 DEL BARRIO EL DORADO</t>
  </si>
  <si>
    <t>CR 50 #28 - 00, BARRIO EL CERRO</t>
  </si>
  <si>
    <t>37915612 - 3208802220</t>
  </si>
  <si>
    <t>LILIA TORRES DE CASTRILLON</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</si>
  <si>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068359 Y SEGUN RUTA 57-0407-6312-0000-0 ASOCIADO AL PREDIO UBICADO EN CR 50 28 00 AP DEL BARRIO PLANADA DEL CERRO</t>
  </si>
  <si>
    <t>TV 45 #D64 - 13, LAS GRANJAS</t>
  </si>
  <si>
    <t>1096200095 - 3014135175</t>
  </si>
  <si>
    <t>JESSICA MARCELA OZUNA VIDES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</si>
  <si>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068346 Y SEGUN RUTA 47-0314-3270-0127-0 ASOCIADO AL PREDIO UBICADO EN TV 45 D 64 13 DEL BARRIO LAS GRAJAS</t>
  </si>
  <si>
    <t>CL 49 #35 - 26, BARRIO MIRAFLORES</t>
  </si>
  <si>
    <t>28359853- 3053610261</t>
  </si>
  <si>
    <t>MERCEDILMA DELGADO CORDERO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</si>
  <si>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068361 Y SEGUN RUTA 37-0309-2680-0000-0 ASOCIADO AL PREDIO UBICADO EN CL 49 35 26 DEL BARRIO MIRAFLORES</t>
  </si>
  <si>
    <t>BARRIO MARIA EUGENIA, SECTOR RABO LARJO</t>
  </si>
  <si>
    <t>37581671 - 3002617811</t>
  </si>
  <si>
    <t>MARJORIE HURTADO MARTINEZ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</si>
  <si>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068353 Y SEGUN RUTA 57-0413-5181-0000-0 ASOCIADO AL PREDIO UBICADO EN RABO LARGO</t>
  </si>
  <si>
    <t>CL 73B #34C 17 AP 101, CIUDADELA PIPATON</t>
  </si>
  <si>
    <t>37932806 - 3115846486</t>
  </si>
  <si>
    <t>ELIZABETH ZULETA CASAÑAS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</si>
  <si>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068345 Y SEGUN RUTA 37-0307-4200-0129-1 ASOCIADO AL PREDIO UBICADO EN CL 73 B 34 C 17 AP 101 DEL BARRIO CIUDADELA PIPATON</t>
  </si>
  <si>
    <t>CR 39 #58 - 63, BARRIO ALCAZAR</t>
  </si>
  <si>
    <t>6792002 - 3209801065</t>
  </si>
  <si>
    <t>LIBARDO ARTURO MIER PEREZ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</si>
  <si>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068354 Y SEGUN RUTA 37-0302-7310-0000-0 ASOCIADO AL PREDIO UBICADO EN CR 39 58 63 DEL BARRIO ALCAZAR</t>
  </si>
  <si>
    <t>DG 65 #44 - 60, BARRIO BENJAMIN HERRERA</t>
  </si>
  <si>
    <t>91157253 - 3117850562</t>
  </si>
  <si>
    <t>ALCIDES CABRERA YARCEY</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</si>
  <si>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068360 Y SEGUN RUTA 47-0314-3202-0000-0 ASOCIADO AL PREDIO UBICADO EN DG 65 44 60 DEL BARRIO BENJAMIN HERRERA</t>
  </si>
  <si>
    <t>CL 53 #20 - 86 AP 201, BARRIO TORCOROMA</t>
  </si>
  <si>
    <t>63473855 - 3144706642</t>
  </si>
  <si>
    <t>ANA MILENA MATUTE SALAZAR</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</si>
  <si>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068344 Y SEGUN RUTA 27-0203-8560-0000-0 ASOCIADO AL PREDIO UBICADO EN CL 53 20 86 AP 201 DEL BARRIO TORCOROMA</t>
  </si>
  <si>
    <t>CR 34B #53 - 04, BARRIO SANTANA</t>
  </si>
  <si>
    <t>49550587 - 320514</t>
  </si>
  <si>
    <t>VITELMA BOHORQUEZ CABRERA</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</si>
  <si>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068347 Y SEGUN RUTA 37-0308-1630-0100-0 ASOCIADO AL PREDIO UBICADO EN CR 34 B 53 04  DEL BARRIO SANTA ANA</t>
  </si>
  <si>
    <t>CL 46 LT 152, BARRIO ARENAL</t>
  </si>
  <si>
    <t>12520320 - 3112440889</t>
  </si>
  <si>
    <t>FRANCISCO BORJA FLOREZ</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</si>
  <si>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068362 Y SEGUN RUTA 17-0104-7090-0105-1 ASOCIADO AL PREDIO UBICADO EN CL 46 LT 152  DEL BARRIO ARENAL</t>
  </si>
  <si>
    <t>AV 69 #36F - 173 BLOQUE D #8, BARRIO NUEVA ESPERANZA</t>
  </si>
  <si>
    <t>52023324 - 3108801612</t>
  </si>
  <si>
    <t>ESTYLO CONSTRUCCIONES SAS - YOLIMA PLATA RUEDA</t>
  </si>
  <si>
    <t>PREDIO COMERCIAL, SOLICITA CONEXIÓN DEL SERVICIO DE ACUEDUCTO</t>
  </si>
  <si>
    <t xml:space="preserve">EL DIA 04/05/2021 SE REQUIERE AL SOLICITANTE LA ADECUACION NECESARIA PARA PODER CREAR LA CUENTA NUEVA CORRECTAMENTE, SE REALIZA VISITA Y USUARIO NO TIENE NADA INSTALADO </t>
  </si>
  <si>
    <t>CL 74 #35D - 36, CIUDADELA PIPATON</t>
  </si>
  <si>
    <t>2056320 - 3007201545</t>
  </si>
  <si>
    <t>JULIO ALBERTO ULLOQUE BELEÑO</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</si>
  <si>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068355 Y SEGUN RUTA 37-0306-5930-0108-1 ASOCIADO AL PREDIO UBICADO EN CL 74 35D 36 DEL BARRIO CIUDADELA PIPATON</t>
  </si>
  <si>
    <t>CALLE 4O LOTE 7, BARRIO LOS CORALES</t>
  </si>
  <si>
    <t>1050551671 - 3225433887</t>
  </si>
  <si>
    <t>LUIS ALFREDO MARTINEZ CACERES</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</si>
  <si>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068357 Y SEGUN RUTA 57-0413-6510-0120-0 ASOCIADO AL PREDIO UBICADO EN CL 40 LT 7 DEL BARRIO LOS CORALES</t>
  </si>
  <si>
    <t>CALLE 34 #52 -36, PLANADA DEL CERRO</t>
  </si>
  <si>
    <t>21930314 - 3213243855</t>
  </si>
  <si>
    <t>LUZ MARINA RESTREPO ARDILA</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</si>
  <si>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068356 Y SEGUN RUTA 57-0408-3758-0000-0 ASOCIADO AL PREDIO UBICADO EN CL 34 52 36 P 2 DEL BARRIO PLANADA DEL CERRO</t>
  </si>
  <si>
    <t>CL 35A #48 - 37 CASA, BARRIO MIRAFLORES</t>
  </si>
  <si>
    <t>37937558 - 3006091592</t>
  </si>
  <si>
    <t>LILIA JAIMES BARRERA</t>
  </si>
  <si>
    <t>EN ATENCION A SU SOLICITUD DE INCLUSION COMO USUARIO DEL SERVICIO DE ACUEDUCTO Y ALCANTARILLADO, ME PERMITO CONFIRMAR QUE SU REGISTRO EN NUESTRO SISTEMA DE INFORMACION COMERCIAL HA SIDO ACEPTADO, RAZON POR LA CUAL EL NUMERO DE INDENTIFICACION DE USUARIO ASIGNADO SON LOS ID: 068350 Y SEGUN RUTA 37-0309-0370-0100-0 ASOCIADO AL PREDIO UBICADO EN CR 34 A 48 37 CA  DEL BARRIO MIRAFLORES; 068351 Y SEGUN RUTA 37-0309-0370-0000-0 ASOCIADO AL PREDIO UBICADO EN CR 35A 48 37 AP 101 DEL BARRIO MIRAFLORES, 068352 Y SEGUN RUTA 37-0309-0370-0101-0 ASOCIADO AL PREDIO UBICADO EN CR 35A 48 37 AP 102 DEL BARRIO MIRAFLORES</t>
  </si>
  <si>
    <t>CR 29 #47 - 51 APTOS: 507 T2, 802 T 1, 803 T1, 805 T2, 902 T1, 1003 T1</t>
  </si>
  <si>
    <t>80503834 - (1) 3485400</t>
  </si>
  <si>
    <t>FIDUCIARIA BOGOTA SA - ANDRES NOGUERA</t>
  </si>
  <si>
    <t>PREDIO RESIDENCIAL, SOLICITUD CONEXIÓN AL SERVICIO DE ACUEDUCTO Y ALCANTARILLADO, SEIS CUENTAS</t>
  </si>
  <si>
    <t>EN ATENCION A SU SOLICITUD DE INCLUSION COMO USUARIO DEL SERVCIO DE ACUEDUCTO Y ALCANTARILLADO, ME PERMITO CONFIRMAR QUE SU REGISTRO EN NUESTRO SISTEMA DE INFORMACION COMERCIAL HA SIDO ACEPTADO RAZON POR LA CUAL EL NUMERO DE IDENTIFICACION DE USUARIO ASIGNADO SON LOS ID: 068368 Y SEGUN RUTA 17-0110-6640-0507-00 ASOCIADO AL PREDIO UBICADO EN CR 29 47 51 APT 507 TO 2 DEL BARRIO PALMIRA; 068369 Y SEGUN RUTA 17-0110-6640-0802-0 ASOCIADO AL PREDIO UBICADO EN CR 29 47 51 AP 802 TO 1 DEL BARRIO PALMIRA, 068370 Y SEGUN RUTA 17-0110-6640-0803-0 ASOCIADO AL PREDIO UBICADO EN CR 29 47 51 AP 803 TO 1 DEL BARRIO PALMIRA, 068371 Y SEGUN RUTA 17-0110-6640-0805-0 ASOCIADO AL PREDIO UBICADO EN CR 29 47 51 AP 805 TO 1 DEL BARRIO PALMIRA, 068372 Y SEGUN RUTA 17-0110-6640-0902-0ASOCIADO AL PREDIO UBICADO EN CR 29 47 51 AP 902 TO 1 DEL BARRIO PALMIRA,  068373 Y SEGUN RUTA 17-0110-6640-1003-0 ASOCIADO AL PREDIO UBICADO EN CR 29 47 51 AP 1003 TO 1 DEL BARRIO PALMIRA</t>
  </si>
  <si>
    <t>2021001635, 2021001636, 2021001637, 2021001638, 2021001639, 2021001640</t>
  </si>
  <si>
    <t>DG 58 #19 - 03 BARRIO BUENA VISTA</t>
  </si>
  <si>
    <t>52954870 - 3134411836</t>
  </si>
  <si>
    <t>ANDREA PATRICIA LOPEZ RODRIGUEZ</t>
  </si>
  <si>
    <t xml:space="preserve">USUARIO RESIDENCIAL SOLICITA INDEPENDIZACION DEL SERVICIO DE ACUEDUCTO </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</si>
  <si>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068358 Y SEGUN RUTA 57-0410-0770-0000-0 ASOCIADO AL PREDIO UBICADO EN DG 58 19 03 DEL BARRIO BUENA VISTA</t>
  </si>
  <si>
    <t>CR 17 51 20, BARRIO COLOMBIA</t>
  </si>
  <si>
    <t>NESTOR CARLOS TAPIAS CARO</t>
  </si>
  <si>
    <t>USUARIO ESCRIBE POR MEDIO DEL CORREO ELECTRONICO LA DIRECCION CR 17 #51 - 20 QUE ES DE LA FACTURA Y DONDE VAN A INSTALAR EL MEDIDOR NUEVO,  USUARIO MANIFESTA QUE QUEDARON DE IR EL MIERLOES 21 DE ABRIL DE 2021</t>
  </si>
  <si>
    <t xml:space="preserve">INSTALACION DE MEDIDOR </t>
  </si>
  <si>
    <t>EN ATENCION A SU SOLICITUD DE INSTALACION DE MEDIDOR, ME PERMITO INFORMARLES QUE LUEGO DE REALIZAR LA VERIFICACION DE SU TRANSFERENCIA ELECTRONICA DENTRO DE NUESTRO SISTEMA FINANCIER, LA CUAL FUE REALIZADA EL 24 DE ABRIL DEL PRESENTE AÑO.</t>
  </si>
  <si>
    <t>CL 39 29 278, BARIO LAS BRISAS</t>
  </si>
  <si>
    <t>13565775 - 3005294171</t>
  </si>
  <si>
    <t>JUAN CARLOS QUIROGA RAMIREZ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</si>
  <si>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068343 Y SEGUN RUTA 47-0401-0280-0000-0 ASOCIADO AL PREDIO UBICADO EN CL 39 29 278 DE BARRIO LAS BRISAS</t>
  </si>
  <si>
    <t>CL 47 #21 31, BARRIO INSCREDIAL</t>
  </si>
  <si>
    <t>13723688 - 3157874963</t>
  </si>
  <si>
    <t>JUAN CARLOS ARAQUE SAYAS</t>
  </si>
  <si>
    <t>USUARIO SOLICITA INSTALACION DE MEDIDOR EN EL PREDIO UBICADO EN LA DIRECCION CALLE 47 N° 21 - 31 BARRRIO INSCREDIAL</t>
  </si>
  <si>
    <t xml:space="preserve">EN ATENCION A SU SOLICITUD REALIZADA EL 27 DE ABRIL DE 2021 DONDE NOS SOLICITA LA INSTALACION DE SU EQUIPO DE MEDIDA, ME PERMITO NOTIFICARLE QUE LUEGO DE LA LLAMADA TELEFONICA REALIZADA DONDE SE EXPLICA LAS MODALIDADES CON LAS CUALES CUENTA EL PROGRAMA DE MICROMEDICION Y QUE COMO USUARIO PUEDE ACCEDER, SE PROCEDE A ENVAR LA INFORMACION PERTINENTE POR VIA TELEFONICA PARA QUE EFECTUE SU PAGO BAJO MODALIDAD DE PAGO ANTICIPADO, SIENDO EL 30 DE ABRIL REALIZADA LA TRANSFERENCIA ELECTRONICA, UNA VEZ CORROBORADO EN EL SISTEMA FINANCIERO SE PROCEDE A REALIZAR LA PROGRAMACION PARA LA INSTALACION DEL EQUIPO, QUE SE LLEVARA A CABO EL DIA 8 DE MAYO DE LOS CORRIENTES. </t>
  </si>
  <si>
    <t>MARLON TORRES CAMPO</t>
  </si>
  <si>
    <t>USUARIO SOLICITA INFORMACION PARA REALIZAR CAMBIO DE MEDIDOR DE USO RESIDENCIAL, MANIFIESTA QUE EL MEDIDOR SE DETUVO. SOLICITA INDICAR CUAL ES EL TRAMITE O CONTACTOS PARA TAL FIN</t>
  </si>
  <si>
    <t xml:space="preserve">EN ATENCION A SU SOLICITUD REALIZADA EL 27 DE ABRIL DE 2021 DONDE NOS SOLICITA LA INSTALACION DE SU EQUIPO DE MEDIDA, ME PERMITO NOTIFICARLE QUE LUEGO DE LA LLAMADA TELEFONICA REALIZADA DONDE SE EXPLICA LAS MODALIDADES CON LAS CUALES CUENTA EL PROGRAMA DE MICROMEDICION DE LA EMPRESA Y QUE COMO USUARIO PUEDE ACCEDER, SE PROCEDE A INGRESAR SUS DATOS AL LISTADO DE PROGRAMACION PARA INSTALACION DE EQUIPO, QUE SE LLEVARA A CABO DE COMUN ACUERDO EL DIA 10 DE MAYO DE LOS CORRIENTES. </t>
  </si>
  <si>
    <t>CL 73A #24 - 48, BARRIO LA LIBERTAD</t>
  </si>
  <si>
    <t>OTONIEL DE JESUS BARBA RAMOS</t>
  </si>
  <si>
    <t>EN ATENCION A SU SOLICITUD DE INCLUSION COMO USUARIO DEL SERVICIO DE ACUEDUCTO Y ALCANTARILLADO, ME PERMITO CONFIRMAR QUE SU REGISTRO EN NUESTRO SISTEMA DE INFORMACION COMERCIAL HA SIDO ACEPTADO, RAZON POR LA CUAL EL NUMERO DE IDENTIFICACION DE USUARIO ASIGANDO ES EL ID: 068364 Y SEGUN RUTA 27-0207-3150-0000-0 ASOCIADO AL PREDIO UBICADO EN CL 73A 24 42 DEL BARRIO LA LIBERTAD</t>
  </si>
  <si>
    <t>ID 001654</t>
  </si>
  <si>
    <t>53272817 - 3158392109</t>
  </si>
  <si>
    <t>MARTHA LUCIA MUÑOZ BENAVIDES</t>
  </si>
  <si>
    <t>USUARIO ENVIA POR CORREO ELECTRONICO LOS DOCUMENTOS PARA SOLICITAR LA INSTALACION DE UN MEDIDOR QUE SE ADQUIRIO POR MEDIO DE LA EMPRESA</t>
  </si>
  <si>
    <t>EN ATENCION A SU SOLICITUD REALIZADA EL 29 DE ABRIL DE 2021, REFERENTE A LA INSTALACION DE UN EQUIPO DE MEDIDA PARA EL PREDIO EN MENCION, SE PROGRAMO DE COMUN ACUERDO MEDIANTE LLAMADA TELEFONICA DEL DIA 6 DE MAYO DE 2021 LA INSTALACION DEL MEDIDOR LA CUAL FUE REALIZADA CON EXITO EL 10 DE MAYO DE 2021 RECIBIDO A CONFORMIDAD POR PARTE DEL USUARIO, TAL COMO CONSTA EN EL ACTA DE ENTREGA DE EQUIPO DE MEDIDA Y ACTA UNICA DE INFORMACION DEL USUARIO, LAS CUALES SE ADJUNTAN A LA COMUNICACION.</t>
  </si>
  <si>
    <t xml:space="preserve">COMUNA 5 </t>
  </si>
  <si>
    <t>tabordajennifer8@gmail.com</t>
  </si>
  <si>
    <t>JENNIFER TABORDA</t>
  </si>
  <si>
    <t xml:space="preserve">REQUERIMIENTOS PARA SOLICITAR EL SERVICIO DE ACUEDUCTO  </t>
  </si>
  <si>
    <t xml:space="preserve">EN ATENCION A SU SOLICITUD DE INFORMACION PARA LA CONEXIÓN DEL SERVICIO DE ACUEDCTO Y ALCANTARILLADO, ME PERMITO INFORMARLE QUE PARA TAL EFECTO ES NECESARIO PRESENTAR LA DOCUMENTACION, POR CADA UNA DE LAS CONEXIONES: FORMATO DILIGENCIADO FR-GCO-011, FOTOCOPIA DE LA CEDULA DE CIUDADANÍA DEL PROPIETARIO, FOTOCOPIA DEL CERTIFICADO DE NOMENCLATURA Y CERTIFICADO DE ESTRATIFICACIÓN, FOTOCOPIA DEL CERTIFICADO DE TRADICIÓN Y LIBERTAD DEL INMUEBLE, FOTOCOPIA DE FACTURA DE COMPRA DEL EQUIPO DE MEDICIÓN, CERTIFICADO DE CALIBRACIÓN DEL MEDIDOR, CONSIGNACIÓN DERECHO DE CONEXIÓN Y CONSIGNACIÓN DISPONIBILIDAD DE ALCANTARILLADO </t>
  </si>
  <si>
    <t>ID 032982, CL 25 #55 18, BARRIO LA LIGA ETAPA II</t>
  </si>
  <si>
    <t>CC 63463933, TELF 3125921001, maryochoa72@hotmail.com</t>
  </si>
  <si>
    <t>MARY LUZ OCHOA PEREZ</t>
  </si>
  <si>
    <t>USUARIO MANIFIESTA QUE SE LE ACLARE DE UN TERMINO OTORGADO PARA LA INSTALACION DEL MEDIDOR Y EL INCUMPLIMIENTO CON LA OBLIGACION DE MEDICION, MANIFIESTA QUE NUNCA HA LLEGADO A NINGUN ACUERDO DE INCUMPLIMIENTO DE TERMINO Y NO TIENE NINGUN DOCUMENTO FIRMADO SOBRE UN CAMBIO DE CONTADOR</t>
  </si>
  <si>
    <t>EN ATENCION A SU SOLICITUD Y SEGÚN VISITA REALIZADA POR FUNCIONES DE LA EMPRESA AGUAS DE BARRANCABERMEJA, EL DIA 20 DE MAYO DE 2021 AL PREDIO UBICADO EN LA CALLE 25 55 18 EN LA CUAL SE ACORDO EL CAMBIO E INSTALACION DE UN NUEVO EQUIPO DE MEDIDA, ME PERMITO INFORMARLE QUE DICHA INSTALACION FUE PROGRAMADA PARA EL DIA 24 DE MAYO DEL PRESENTE AÑO EN HORAS DE LA TARDE. REFERENTE A PAGO DEL MEDIDOR QUEDA PENDIENTE EL PAGO DE 6 CUOTAS MENSUALES CADA UNA POR VALOT DE $11.474 LAS CUALES SERAN COBRADAS VIA EN LA FACTURA DEL SERVICIO.</t>
  </si>
  <si>
    <t>DIG  58 #44 - 53, BARRIO LAS GRANJAS</t>
  </si>
  <si>
    <t>79646625 - 3168716712</t>
  </si>
  <si>
    <t>ALIANZA CONSTRUCTORA DEL ORIENTE - CARLOS GUILLERMO GAMARRA</t>
  </si>
  <si>
    <t>SOLICITUD DE 54 CUENTAS NUEVAS</t>
  </si>
  <si>
    <t>EN ATENCION A SU SOLICITUD DE INCLUSION COMO USUARIO DE NUESTRA EMPRESA, ME PERMITO INFORMARLE QUE EN VISITA REALIZADA POR EL PERSONAL TECNICO DE NUESTRA ENTIDAD EL DIA 19 DE MAYO DE LOS CORRIENTES, SE LOGRO REALIZAR LA CREACION DE LAS CINCUENTA Y CUATRO (54) RUTAS Y LA RESPECTIVA VERIFICACION DE LAS CONDICIONES DEL EQUIPO DE MEDIDA Y SUS DISPONIBILIDADES PARA LA INCLUSION DE LAS CUENTAS COMO USUARIO DENTRO DE NUESTRO SISTEMA DE INFORMACION COMERCIAL, POR LO QUE UNA VEZ AGOTADO EL CIERRE DE CICLO DE LA PRESENTE FACTURACION SE PROCEDERA A NOTIFICARLE DE SU REGISTRO ID Y LA POSTERIOR GENERACION DE FACTURA</t>
  </si>
  <si>
    <t>2021001729 - 2021001913</t>
  </si>
  <si>
    <t>CL 53 12 16 APTO 201, BARRIO OLAYA HERRERA</t>
  </si>
  <si>
    <t>19212068 - 3213013236</t>
  </si>
  <si>
    <t>REINALDO RUEDA DIAZ</t>
  </si>
  <si>
    <t>PREDIO RESIDENCIAL, SOLICITUA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</si>
  <si>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ASIGANDO ES EL ID: 068375 Y SEGUN RUTA 27-0201-2600-0100-0 ASOCIADO AL PREDIO UBICADO EN CL 53 12 16 AP 201 DEL BARRIO OLAYA HERRERA</t>
  </si>
  <si>
    <t>CL 37 LOTE, BARRIO LAS PALMAS</t>
  </si>
  <si>
    <t>1096215460 - 3125167127</t>
  </si>
  <si>
    <t>OMAR ELIAS AFANADOR SANCHEZ</t>
  </si>
  <si>
    <t>PREDIO RESIDENCIAL , SOLICITA SERVICIO DE CONEXIÓN DE ACUEDUCTO</t>
  </si>
  <si>
    <t>EN ATENCION A SU SOLICITUD DE INCLUSION COMO USUARIO DE NUESTRA EMPRESA, ME PERMITO INFORMARLE QUE EN VISITA REALIZADA POR EL PERSONAL TECNICO DE NUESTRA ENTIDAD EL DIA 20 DE MAYO DE LOS CORRIENTES, SE LOGRO REALIZAR LA CREACION DE RUTA N° 57-0415-5680-0129-0 Y LA RESPECTIVA VERIFICACION DE LAS CONDICIONES DEL EQUIPO DE MEDIDA Y SUS DISPONIBILIDADES PARA LA INCLUSION DE LA CUENTA COMO USUARIO DENTRO DE NUESTRO SISTEMA DE INFORMACION COMERCIAL, POR LO QUE UNA VEZ AGOTADO EL CIERRE DE CICLO DE LA PRESENTA FACTURACION SE PROCEDERA A NOTIFICARLE DE SU REGISTRO ID Y LA POSTERIOR GENERACION DE FACTURA. EL 30/06/2021 SE CONFIRMA EL REGISTRO EN EL SISTEMA DE INFORMACION DE COMERCIAL, RAZON POR LA CUAL EL NUMERO DE IDENTIFICACION ASIGNADO ES EL ID 068455 Y SEGUN RUTA 57-0415-5680-0129-0 ASOCIADO AL PREDIO UBICADO EN CL 73 LT DEL BARRIO LAS PALMAS</t>
  </si>
  <si>
    <t>2021001727 - 2021002179</t>
  </si>
  <si>
    <t>CR 34B #58 - 18, BARRIO LAS AMERICAS</t>
  </si>
  <si>
    <t>91514935 - 3043904124</t>
  </si>
  <si>
    <t>EDWIN MANUEL ESCAMILLA LOPEZ</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</si>
  <si>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068381 Y SEGUN RUTA 37-0302-0921-0900-0 ASOCIADO AL PREDIO UBICADO EN CR 34C 58 18 CA 2 DEL BARRIO LAS AMERICAS</t>
  </si>
  <si>
    <t>CR 63 #41A - 43 APT 1, BARRIO PRADOS DEL CAMPESTRE</t>
  </si>
  <si>
    <t>91444418 - 3142664281</t>
  </si>
  <si>
    <t>ALFONSO GOMEZ HERNANDEZ</t>
  </si>
  <si>
    <t>EN ATENCION A SU SOLICITUD DE INCLUSION COMO USUARIO DE NUESTRA EMPRESA, ME PERMITO INFORMARLE QUE EN VISITA REALIZADA POR EL PERSONAL TECNICO DE NUESTRA ENTIDAD EL DIA 25 DE MAYO DE LOS CORRIENTES, SE LOGRO REALIZAR LA CREACION DE RUTA N° 57-0414-0106-0000-0 Y LA RESPECTIVA VERIFICACION DE LAS CONDICIONES DEL EQUIPO DE MEDIDA Y SUS DISPONIBILIDADES PARA LA INCLUSION DE LA CUENTA COMO USUARIO DENTRO DE NUESTRO SISTEMA DE INFORMACION COMERCIAL, POR LO QUE UNA VEZ AGOTADO EL CIERRE DE CICLO DE LA PRESENTE FACTURACION SE PROCEDERA A NOTIFICARLE DE SU REGISTRO ID Y LA POSTERIOR GENERACION DE FACTURA. EL 30/06/2021 SE CONFIRMA EL REGISTRO EN EL SISTEMA DE INFORMACION COMERCIAL, EL NUMERO ASIGNADO DE ES EL ID: 068454 Y SEGUN RUTA 57-0414-0106-0000-0 ASOCIADO AL PREDIO UBICADO EN CR 41A 43 AP 1</t>
  </si>
  <si>
    <t>2021001728 - 2021002178</t>
  </si>
  <si>
    <t>CR 35 35A 179, BARRIO SIMON BOLIVAR</t>
  </si>
  <si>
    <t>28484338 - 3118689273</t>
  </si>
  <si>
    <t xml:space="preserve">SONIA CASTRO VESGA </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</si>
  <si>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068376 Y SEGUN RUTA 37-0308-6960-0000-0 ASOCIADO AL PREDIO UBICADO EN AVENIDA BUCARAMANGA 35A 179 DEL BARRIO SIMON BOLIVAR</t>
  </si>
  <si>
    <t>CR 29 47 51 AP 605 T 2, BARRIO PALMIRA</t>
  </si>
  <si>
    <t>LAURA FERNANDA TORRES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</si>
  <si>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068374 Y SEGUN RUTA 17-0110-6640-0605-0 ASOCIADO AL PREDIO UBICADO EN CR 29 47 51 AP 605 TO 2 DEL BARRIO PALMIRA</t>
  </si>
  <si>
    <t>CL 27# 43- 64 APT 101, BARRIO LAS COLMENAS</t>
  </si>
  <si>
    <t>1096237047 - 3219939570 - 3229038555</t>
  </si>
  <si>
    <t>MARIA FERNANDA TELLEZ CHACON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</si>
  <si>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068386 Y SEGUN RUTA 57-0407-7550-0000-0 ASOCIADO AL PREDIO UBICADO EN CL 27A 43 64 AP 101 DEL BARRIO LAS COLMENAS</t>
  </si>
  <si>
    <t>CR 36E #D 58 A 27 CASA 4, BARRIO ALCAZAR</t>
  </si>
  <si>
    <t>PREDIO RESIDENCIAL SOLICITA INDEPENDIZACION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</si>
  <si>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068379 Y SEGUN RUTA 37-0302-4160-0000-0 ASOCIADO AL PREDIO UBICADO EN CR 36E D 58A 27 DEL BARRIO ALCAZAR</t>
  </si>
  <si>
    <t>CL 76 #21A 03 APT 201</t>
  </si>
  <si>
    <t>91438179 - 3002627417</t>
  </si>
  <si>
    <t>ADRIAN ANTONIO AGUDELO RENDON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</si>
  <si>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068377 Y SEGUN RUTA 27-0208-4530-0100-0 ASOCIADO AL PREDIO UBICADO EN CL 76 21A 003 AP 201 DEL BARRIO BRISAS DEL 20 DE ENERO</t>
  </si>
  <si>
    <t>TV 34D #60 62, ALTO DE LOS ANGELES</t>
  </si>
  <si>
    <t>37919684 - 3153203920</t>
  </si>
  <si>
    <t>MARIELA JACOBA DIAZ CASTAÑEDA</t>
  </si>
  <si>
    <t xml:space="preserve">PREDIO SOLICITA INDEPENDIZACION </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</si>
  <si>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0685447 Y SEGUN RUTA 37-0306-8434-0000-0 ASOCIADO AL PREDIO UBICADO EN TV 34D 60 62 SOTANO DEL BARRIO ALTO DE LOS ANGELES</t>
  </si>
  <si>
    <t>CR 35 D #58A 06, BARRIO ALCAZAR</t>
  </si>
  <si>
    <t>1098610317 - 3138105232</t>
  </si>
  <si>
    <t>PAOLA JOHANA FRANCO AMAYA</t>
  </si>
  <si>
    <t>PREDIO RESIDENCIAL, SOLICITUD DE ACUEDUCTO Y ALCANTARILLADO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</si>
  <si>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068380 Y SEGUN RUTA 37-0302-8430-0000-0 ASOCIADO AL PREDIO UBICADO EN CR 35D 58A 06 AP 101 DEL BARRIO ALCAZAR</t>
  </si>
  <si>
    <t>CL 53 #19 - 69 APTO 302, BARRIO TORCOROMA</t>
  </si>
  <si>
    <t>13891242 - 3163543836</t>
  </si>
  <si>
    <t>EDINSON RAMIREZ SANDOVAL</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</si>
  <si>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068378 Y SEGUN RUTA 27-0202-6370-0302-0 ASOCIADO AL PREDIO UBICADO EN CL 53 19 69 AP 302 DEL BARRIO TORCOROMA</t>
  </si>
  <si>
    <t>TV 37 #29B - 50 AP 301, BARRIO LA PENINSULA</t>
  </si>
  <si>
    <t>7715047 - 3167275033 - h.rlinto8014@hotmail.com</t>
  </si>
  <si>
    <t>HARLINTO RAMIREZ</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</si>
  <si>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068383 Y SEGUN RUTA 57-0407-1830-0104-0 ASOCIADO AL PREDIO UBICADO EN TV 37 29B 50 AP 301 DEL BARRIO LA PENINSULA</t>
  </si>
  <si>
    <t>TV 37 #29B - 50 AP 401, BARRIO LA PENINSULA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</si>
  <si>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068385 Y SEGUN RUTA 57-0407-1830-0102-0 ASOCIADO AL PREDIO UBICADO EN TV 37 29B 50 AP 401 DEL BARRIO LA PENINSULA</t>
  </si>
  <si>
    <t>TV 37 #29B - 50 AP 302, BARRIO LA PENINSULA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</si>
  <si>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068384 Y SEGUN RUTA 57-0407-1830-0103-0 ASOCIADO AL PREDIO UBICADO EN TV 37 29B 50 AP 302 DEL BARRIO LA PENINSULA</t>
  </si>
  <si>
    <t>CL 34 36 121 P2, BARRIO LOS PINOS</t>
  </si>
  <si>
    <t>63534098 - 3204218617</t>
  </si>
  <si>
    <t>DIANA MILENA ARDILA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</si>
  <si>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068446 Y SEGUN RUTA 57-0405-4990-0100-0 ASOCIADO AL PREDIO UBICADO EN CL 34 36 121 P 2 DEL BARRIO LOS PINOS</t>
  </si>
  <si>
    <t>CL 47 #35 - 35 AP 2, BARRIO MIRAFLOREZ</t>
  </si>
  <si>
    <t>1096201022 - 3203423045</t>
  </si>
  <si>
    <t>JOSE JAVIER FUENTES MORATTO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</si>
  <si>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068382 Y SEGUN RUTA 37-0309-0630-0000-0 ASOCIADO AL PREDIO UBICADO EN CL 47 34D 50 AP 2 DEL BARRIO MIRAFLORES</t>
  </si>
  <si>
    <t>CR 33A #55-07 APTO 203, BARRIO CAMELIAS</t>
  </si>
  <si>
    <t>21466945 - 3012115968 - 3156490775</t>
  </si>
  <si>
    <t>ALBA NOELIA LOPERA MELGUIZO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</si>
  <si>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068445 Y SEGUN RUTA 27-0205-2740-0101-0 ASOCIADO AL PREDIO UBICADO EN CR 33A 55 07 AP 301 DEL BARRIO LAS CAMELIAS</t>
  </si>
  <si>
    <t>DG 56 #12 -15 L 102, PUEBLO NUEVO</t>
  </si>
  <si>
    <t>13723674 - 3182433871</t>
  </si>
  <si>
    <t>JAVIER RODRIGO SANTAMARIA VEGA</t>
  </si>
  <si>
    <t>PREDIO COMERCIAL, SOLICITA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</si>
  <si>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068444 Y SEGUN RUTA 27-0201-9120-0102-0 ASOCIADO AL PREDIO UBICADO EN DG 56 12 15 LC 102 DEL BARRIO PUEBLO NUEVO</t>
  </si>
  <si>
    <t>CR 35H #52C 01, BARRIO LAS MALVINAS</t>
  </si>
  <si>
    <t>37576472 - 3114046979</t>
  </si>
  <si>
    <t>ERIKA ELICENIA MORALES OROZCO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</si>
  <si>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068443 Y SEGUN RUTA 37-0308-2750-0000-0 ASOCIADO AL PREDIO UBICADO EN CR 35H 52C 01 DEL BARRIO LAS MALVINAS</t>
  </si>
  <si>
    <t>ID 017716, ID 017668, ID 017606, ID 041987, ID 042145</t>
  </si>
  <si>
    <t>daisy.angarita@essa.com.co - edgar.vega.arenas@essa.com.co</t>
  </si>
  <si>
    <t>DAISY JAZMIN ANGARITA ROMERO</t>
  </si>
  <si>
    <t>CON EL FIN DE ASEGURAR LA CORRECTA GESTION DE LA MEDIDCION DEL SERVICIO DE AGUA EN LAS DIFERENTES SEDES DE LA ESSA, FUNCIONARIO SOLICITA A INFORMACION SOBRE: 1.  CERTIFICADO DE CALIBRACION VIGENTE O ULTIMA CALIBRACION REALIZADA, 2. LISTADO DE LAS CUENTAS ESSA QUE REQUIEREN CALIBRACION ACUALMENTE, Y ADICIONALMENT: 3. ¿CUAL ES LA PERICIOCIDAD SUGERIDA DE CAIBRACION PARA ESTOS EQUIPOS?, 4.¿AGUAS DE BARRANCABERMEJA PRESTA EL SERVICIO DE CALIBRACION EMITIDO POR UN LABORATORIO ACRETIDADO POR LA ONAC?</t>
  </si>
  <si>
    <t>EN ATENCION A SU SOLICITUD DE ONFORMACION DEL ESTADO DE MEDICION DE LAS CUENTAS DEL SERVICIO DE ACUEDUCTO DE LAS DIFERECTES SEDES DE LA ESSA: ID 017716 PRESENTA FUGAS EN EL REGISTRO DE CORTE, REQUIERE EL CAMBIO DEL MISMO, MEDIDOR EN BUEN ESTADO; ID 017668 EL MEDIDOR SE ENCUENTRA DENTRO DE LAS INSTALACION DE LA ESSA, SE RECOMIENDA EL TRASLADO DE ESTE. EL ID 017606 EL MEDIDOR SE ENCUENTRA DENTRO DE LAS INSTALACIONES DE LA ESSA, ES NECESARIO REALIZAR EL TRASLADO DEL EQUIPO DE MEDIDA PARA UN SITIO DE FACIAL ACCESO, EL ID 041987 SE EVIDENCIA QUE NO HAY CAJILLA DE SEGURIDAD, EL MEDIDOR SE ENCUENTRA EN BUEN ESTADO, ID 042145 EL MEDIDOR PRESENTA FUGAS EN EL REGISTRO DE CONTROL, REQUIERE CAMBIO DEL MISMO.</t>
  </si>
  <si>
    <t>CL 52 D 34D 58, BARRIO PRIMERO DE MAYO</t>
  </si>
  <si>
    <t>63462276 - 3166166785</t>
  </si>
  <si>
    <t>ISALIA MARIA ULLOA POLANCO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</si>
  <si>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068442 Y SEGUN RUTA 37-0305-6541-0100-0 ASOCIADO AL PREDIO UBICADO EN CL 52D 34D 58 P 3 DEL ARRIO PRIMERO DE MAYO</t>
  </si>
  <si>
    <t>ID 007379</t>
  </si>
  <si>
    <t>BERNARDA MEDELLIN</t>
  </si>
  <si>
    <t>USUARIO INTERPONE UN RECURSO DE REPOSICION Y EN SUBSIDO DE APELACION REFERIDO A LA DECISION CON RUTA 27-0201-1560-0000-0 DEL DIA 29 DE MAYO DE 2021. USUARIO  INFORMA QUE COMPRARA E INSTALARA EL MEDIDOR CON LA RAJA DE SEGURIDAD PARA EL MES DE 2021</t>
  </si>
  <si>
    <t>LA SUSCRITA SUGERENTE DE OPERACIONES PROCEDE A DAR RESPUESTA EN LOS SIGUIENTES TERMINOS: ART 154 DE LA LEY 142 DE 1994 PROVEE QUE EL RECURSO ES UN ACTO DEL SUSCRITOR PARA OBIGAR A LA EMPRESA A REVISAR CIERTAS DESICIONES QUE AFECTAN LA PRESTACION DEL SERVICIO. LOS RECURSOS SON UN MEDIO DE IMPUGNACION A TREVES DEL CAUL LOS USUARIOS DE SERVICIOS PUBLICOS PUEDEN MANIFESTAR SU OPOSICION O DESACUERDO FRENTE A LAS DECISIONES DEL PRESTADOR QUE AFECTEN LA PRESTACION DEL SERVICIO O LA EJECUCION DEL CONTRATO, SOLICITANDO QUE ESAS DECISIONES SEAN REVISADAS, MODIFICADAS O REVOCADAS POR EL MISMO PRESTADOR O POR LA SUPERINTENDENCIA DE SERVICIOS PUBLICOS DOMICILIARIOS.  LA SUBGERENTE DE OPERACIONES DE LA EMPRESA AGUAS DE BARRANCABERMEJA ADOPTA LA SIGUEINTE DECISION: PRIMERO, MODIFICAR EL PLAZO SEÑALADO EN EL OFICIO DE FECHA 29 DE MAYO DE 2021, REMITIDO A LA SEÑORA BERNARDA MEDELLIN, CONFORME LO SEÑALADO EN LA PARTE MOTIVA DE LA PRESENTE DECISION.</t>
  </si>
  <si>
    <t>CL 49 #11 61 APTO 201, BARRIO COLOMBIA</t>
  </si>
  <si>
    <t>13884038 - 3005561526</t>
  </si>
  <si>
    <t>EDGAR ALFONSO SERRANO GONZALEZ</t>
  </si>
  <si>
    <t xml:space="preserve">EN ATENCION A SU SOLICITUD DE INCLUSION COMO USUARIO DEL SERVICIO DE ACUEDUCTO Y ALCANTARILLADO, ME PERMITO CONFIRMAR QUE SU REGISTRO EN NUESTRO SISTEMA DE INFORMACION COMERCIAL HA SIDO ACEPTADO, RAZON POR LA CUAL EL NUMERO DE IDENTIFICACION DE USUARIO ASIGNADO ES EL ID: 068448 Y SEGUN RUTA 17-0103-0130-0100-0 ASOCIADO AL PREDIO UBICADOEN CL 49 11 61 AP 201 DEL BARRIO COLOMBIA </t>
  </si>
  <si>
    <t>CL 52A #40B - 04 LOCAL 2, BARRIO SAN JOSE OBRERO</t>
  </si>
  <si>
    <t>ELIZABETH MENDOZA SERRANO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</si>
  <si>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068451 Y SEGUN RUTA 07-0312-1310-0000-0 ASOCIADO AL PREDIO UBICADO EN CL 52A 40B 04 DEL BARRIO SAN JOSE OBRERO</t>
  </si>
  <si>
    <t>CR 43 #51B - 09, BARRIO BARRANCA</t>
  </si>
  <si>
    <t>37928600 - 3118965722</t>
  </si>
  <si>
    <t>HAYDEE ARROYAVE SANCHEZ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</si>
  <si>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068449 Y SEGUN RUTA 47-0312-2830-0100-0 ASOCIADO AL PREDIO UBICADO EN CR 43 51B 09 AP 101 DEL BARRIO BARRANCABERMEJA ; ID 068450 Y SEGUN RUTA 47-0312-2830-0000-0 ASOCIADO AL PREDIO UBICADO EN CR 43 51B 09 AP 201 DEL BARRIO BARRANCABERMEJA</t>
  </si>
  <si>
    <t>010054</t>
  </si>
  <si>
    <t>3153498919 - 3158325305 - oswaldo.rauchwerger@gmail.com</t>
  </si>
  <si>
    <t>OSWALDO RAUCHWERGER TEJADA</t>
  </si>
  <si>
    <t>USUARIO ENTREGA INFORMACION SOLICITADA PARA EL CAMBIO DEL MEDIDOR DE AGUA</t>
  </si>
  <si>
    <t>EN ATENCION A LA SOLICITUD REALIZADA PARA LA INSTALACION DE MICROMEDIDOR DE AGUA, ADQUIRIDO MEDIANTE FACTURA FECO 607 ME PERMITO CONFIRMAR QUE EL MISMO SE ENCUENTRA PROGRAMAD PARA LA INSTALACION EL PROXIMO 28 DE JUNIO DEL PRESENTE AÑO, EN HORAS DE LA MAÑANA, PREVIO AVISO TELEFONICO, SEGUN SE ACUERDA EN EL CONTACTO RELEFONICO REALIZADO POR EL DEL AREA TECNICA, EL PASADO 21 DE JUNIO DE 2021</t>
  </si>
  <si>
    <t>CL 13 23 37 PISO 2 OF 08 C.C. SAN PACHO, BUCARAMANGA SANTANDER</t>
  </si>
  <si>
    <t>TELEFONO: 6913082 - 3175003607 - perezybeltran@hotmail.com</t>
  </si>
  <si>
    <t>USUARIO ENVIA POR CORREO ELECTRONICO DOCUEMNOTS SOLICITADOS, E INFORMA QUE LA FACTURA ADJUNTA ES PARA TRASLADAR ESA MATRICULA, CONTADOR Y TODO PARA EL APTO 104 DEL SEMISOTANO; CON EL FIN DE QUE QUEDE UN TOTAL DE 63 MATRICULAS POR GESTIONAR</t>
  </si>
  <si>
    <t>A FIN DE DAR TRAMITE A SU SOLICITUD DE REGISTRO Y MATRICULAS DE NUEVOS USUARIOS, SE REQUIERE QUE LA CONSTRUCTORA ALLEGUE A SUBGERENCIA DE OPERACIONES LOS SIGUIENTES DOCUMENTOS: APROBACION DISPONIBILIDAD Y/O FACTIBILIDAD DE CONEXIÓN AL SERVICIO DE ACUEDUCTO, APROBACION DISPONIBILIDAD Y/O FACTIBILIDAD DE CONEXION AL SERVICIO DE ALCANTARRILLADO, APROBACION DE DISEÑOS HIDRAULICOS. SI BIEN ALLEGARON EL COMPROBANTE DE PAGO, CERTIFICADO DE NOMENCLATURA DE PLANEACION DISTRITAL, CERTIFICADO DE REGISTRO INSTRUMENTOS PUBLICOS, NO SE EVIDENCIA LAS APROBACIONES DESCRITAS ANTERIORMENTE, EN CASO DE NO CONTAR LAS APROBACIONES REQUERIDAS, COMPARTO EL PROCEDIMIENTO PARA TRAMITAR DICHAS SOLICITUDES.</t>
  </si>
  <si>
    <t>CR 62 #42E 40, BARRIO MARIA EUGENIA</t>
  </si>
  <si>
    <t>11022717876 - 3227262684</t>
  </si>
  <si>
    <t>JOSE FERNEY FONSECA GOMEZ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</si>
  <si>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068456 Y SEGUN RUTA 57-0413-8561-0000-0 ASOCIADO AL PREDIO UBICADO EN CR 62 42E 40 DEL BARRIO MARIA EUGENIA</t>
  </si>
  <si>
    <t>CL  64 36D 42 AP 201, BARIO LA ESPERANZA</t>
  </si>
  <si>
    <t>13566405 - 3213101382</t>
  </si>
  <si>
    <t>YOLBERTH ALEXANDER PUERTAS PERNETT</t>
  </si>
  <si>
    <t>PREDIO RESIDENCIAL, SOLICITA CONEXIÓN AL SERVICIO DE ACUEDUCTO Y ALCANTARRILLADO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</si>
  <si>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068457 Y SEGUN RUTA 37-0301-3920-0000-0 ASOCIADO AL PREDIO UBICADO EN CL 64 36D 42 AP 201 DEL BARRIO NUEVA ESPERANZA</t>
  </si>
  <si>
    <t>CL 47 54B 10 APTO 101, BARRIO 9 DE ABRIL</t>
  </si>
  <si>
    <t>3185133712 - 3185133712</t>
  </si>
  <si>
    <t>OTILIA MENDOZA MENDOZA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</si>
  <si>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068460 Y SEGUN RUTA 57-0412-3690-0100-0 ASOCIADO AL PREDIO UBICADO EN CL 47 54B 10 DEL BARRIO NUEVE DE ABRIL</t>
  </si>
  <si>
    <t>CR 13 59 71, BARRIO PUEBLO NUEVO</t>
  </si>
  <si>
    <t>63459877 - 3115965043</t>
  </si>
  <si>
    <t>ELIANI CHACON FLOREZ</t>
  </si>
  <si>
    <t>EN ATENCION A SU SOLICITUD DE INCLUSION COMO USUARIO DEL SERVICIO DE ACUEDUCTO Y ALCANTARILLADO, ME PERMITO CONFIRMAR QUE SU REGISTRO EL NUESTRO SISTEMA DE INFORMACION COMERCIAL HA SIDO ACEPTADO, RAZON POR LA CUAL EL NUMERO DE IDENTIFICACION DE USUARIO ASIGANDO ES EL ID: 068453 Y SEGUN RUTA 27-0211-3680-0000-0 ASOCIADO AL PREDIO UBICADO EN CR 13 59 79 P 2 DEL BARRIO PUEBLO NUEVO.</t>
  </si>
  <si>
    <t>CL 60 38 49, BARRIO LA ESPERANZA</t>
  </si>
  <si>
    <t>5588516 - 3004980551 - yapri0458@hotmail.com</t>
  </si>
  <si>
    <t>URBANO FLOREZ BOLAÑO</t>
  </si>
  <si>
    <t>PREDIO RESIDENCIAL, SOLICITA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</si>
  <si>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068452 Y SEGUN RUTA 37-0301-0300-0100- ASOCIADO AL PREDIO UBICADO EN CL 60 38 49 AP DEL BARRIO LA ESPERANZA</t>
  </si>
  <si>
    <t>CL 62 34F 09, BARRIO LA ESPERANZA</t>
  </si>
  <si>
    <t>26942353 - 3118055041</t>
  </si>
  <si>
    <t>OBDULIA ROJAS ARDILA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</si>
  <si>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068458 Y SEGUN RUTA 37-0301-6641-0100-0 ASOCIADO AL PREDIO UBICADO EN CL 62 34E 09 AP 102 DEL BARRIO LA ESPERANZA</t>
  </si>
  <si>
    <t>CONJUNTO VIVERO CLUB APTO 403 TORRE 6 CALLE 37 52 210</t>
  </si>
  <si>
    <t>RUTH MARITZA SALCEDO SILVA</t>
  </si>
  <si>
    <t xml:space="preserve">USUARIO AUTORIZA EL CAMBIO DEL CONTADOR DE AGUA </t>
  </si>
  <si>
    <t>EN ATENCION A LA SOLICITUD REALIZADA PARA LA INSTALACION DE MICROMEDIDOR DE AGUA EN EL PREDIO UBICADO EN LA CALLE 37 N°52 252 AP 403 T6 - VIVERO CLUB ME PERMITO CONFIRMAR QUE SEGÚN GESTION DE LLAMADA REALIZADA EL PASADO 25 DE JUNIO DE 2021, ATENTIDA POR LA SRA RUTH SALCEDO, SE ACUERDA INSTALACION PARA EL DIA 29 DE JUNIO 2021 A LAS 2:00 PM</t>
  </si>
  <si>
    <t>DG 64 47 82 PISO 2, BARRIO 20 DE AGOSTO</t>
  </si>
  <si>
    <t>5714410 - 3142189272</t>
  </si>
  <si>
    <t>CARLOS HUMBERTO SIERRA CARRASQUILLA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</si>
  <si>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068468 Y SEGUN RUTA 47-0317-9121-0102-2 ASOCIADO AL PREDIO UBICADO EN DG 64 47 82 P 2  DEL BARRIO 20 DE AGOSTO</t>
  </si>
  <si>
    <t>CR 59 24 18, BARRIO BUENAVISTA</t>
  </si>
  <si>
    <t>37938748 - 3102127623</t>
  </si>
  <si>
    <t>NEREYDA LUCIA DIAZ GOMEZ</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</si>
  <si>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068459 Y SEGUN RUTA 57-0410-4135-0100-0 ASOCIADO AL PREDIO UBICADO EN CR 59 24 12 AP 2 DEL BARRIO BUENAVISTA</t>
  </si>
  <si>
    <t>ID 017155</t>
  </si>
  <si>
    <t>yeyas54@hotmail.com - 3183397712</t>
  </si>
  <si>
    <t xml:space="preserve">MARIA DELIA SERRANO GONZALEZ </t>
  </si>
  <si>
    <t>USUARIO SOLICITA DEVOLUCION POR EL VALOR $98.843.00, SUMA QUE CANCELE MEDIANTE LA FACTURA ELECTRONICA DE VENTA FECO356, EN VISTRUD A QUE EL MEDIDOR QUE COMPRO NUNCA FUE INSTALADO POR LA EMPRESA Y EL QUE TIENE SE ENCUENTRA FUNCIONANDO CORRECTAMENTE</t>
  </si>
  <si>
    <t>EN ATENCION A LA SOLICITUD REALIZADA, TEIENDO EN CUENTA LO MANIFESTADO POR EL USUARIO, ME PERMITO INFORMARLE QUE EL MEDIDOR EXISTENTE EN EL PREDIO UBICADO EN LA CALLE 53B N° 13A 100, TIENE FECHA DE INSTALACION DE 23 DE ABRIL DE 2009 Y HA PRESENTADO EN VARIOS PERIODOS DE FACTURACION CAUSALES NO LECTURA. SIN EMBARGO, DE ACUERDO A CONVERSACION TELEFONICA EFECTUADA EL DIA 28 DE JUNIO DE 2021, PARA ACLARAR LA SITUACION EN MENCION, SE ESTABLECIO DE COMUN ACUERDO UNA ESPERA DE UN PERIODO DE FACTURACION, PARA QUE LA USUARIOA EVALUE A LA PROXIMA FACTURA LA INSTALACION DE SU EQUIPO DE MEDIDA.</t>
  </si>
  <si>
    <t>CL 75 LOTE 29, BARRIO JERUSALEN</t>
  </si>
  <si>
    <t>1096250910 - 123931547</t>
  </si>
  <si>
    <t>JUAN BARROS MACHuCA</t>
  </si>
  <si>
    <t>EN ATENCION A SU SOLICITUD DE INCLUSION COMO USUARIO EN NUESTRA EMPRESA, ME PERMITO INFORMARLE QUE EN VISITA REALIZADA POR PERSONAL TECNICO SE IDENTIFICO QUE EL MEDIDOR NO CUENTA CON UNA CAJILLA DE SEGURIDAD O CAMARA DE REGISTRO QUE PROTEJA SU EQUIPO DE MEDIDA, ASIMISMO, EL MEDIDOR DEBE ESTAR LIBRE DE CEMENTO PARA LA INSTALACION DE SELLOS AL IGUAL QUE EL REGSITRO DE CORTE. UNA VEZ SE EFECTUEN LAS ADECUACIONES SE PROCEDERA A REALIZAR LA INCLUSION DE LA CUENTA COMO USUARIO DENTRO DEL SISTEMA DE INFORMACON COMERCIAL</t>
  </si>
  <si>
    <t>CR 8 #47 - 125, SECTOR COMERCIAL</t>
  </si>
  <si>
    <t>13570586 - 3105651196</t>
  </si>
  <si>
    <t>JEISSON OMAR YAÑEZ FORONDA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</si>
  <si>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068462 Y SEGUN RUTA 17-0102-2370-0000-0 ASOCIADO AL PREDIO UBICADO EN CR 8 47 125 DEL SECTOR COMERCIAL</t>
  </si>
  <si>
    <t>CR 22 37A 02, BARRIO ISLA DE ZAPATO II ETAPA</t>
  </si>
  <si>
    <t>32006410 - 3214493797</t>
  </si>
  <si>
    <t>MONICA ESTHER HERRERA MENDEZ</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</si>
  <si>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068461 Y SEGUN RUTA 17-0108-0550-0164-1 ASOCIADO AL PREDIO UBICADO EN CR 22 37A 02 AP 202 DEL BARRIO ISLA DEL ZAPATO</t>
  </si>
  <si>
    <t>CL 53 37 16 CASA, BARRIO EL PORVENIR</t>
  </si>
  <si>
    <t>63454972 - 3115543210</t>
  </si>
  <si>
    <t>SANDRA PATRICIA BELTRAN NAVARRO</t>
  </si>
  <si>
    <t>SOLICITUD DE CONEXIÓN AL SERVICIO DE ACUEDUCTO  Y ALCANTARIILADO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</si>
  <si>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068463 Y SEGUN RUTA 47-0311-0960-0100-0 ASOCIADO AL PREDIO UBICADO EN CL 53 37 16 CA DEL BARRIO PROVIVIENDA</t>
  </si>
  <si>
    <t>CR 34 31C 15,  URBANIZACION 2000</t>
  </si>
  <si>
    <t>28338755 - 316269203 - SEIMA331@HOTMAIL.COM</t>
  </si>
  <si>
    <t>MARGARITA JAIMES CABALLERO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</si>
  <si>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068464 Y 068465 Y SEGUN RUTA 47-0403-4860-0000-0 Y 47-0403-4860-0001-0 ASOCIADO AL PREDIO UBICADO EN CR 34 31C 15 AP 201 Y 202 DEL BARRIO EL CINCUENTENARIO</t>
  </si>
  <si>
    <t>CR 34A 72 - 05, NARRIO INTERNACIONAL</t>
  </si>
  <si>
    <t>33197022 - 3142390219</t>
  </si>
  <si>
    <t>ZAIDA JIMENEZ MENDOZA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</si>
  <si>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068469 SEGUN RUTA 37-00307-3223-0000-0 ASOCIADO AL PREDIO UBICADO EN CL 72C 34B 33 AP DEL BARRIO INTERNACIONAL</t>
  </si>
  <si>
    <t>CL 44A 22A 26, BARRIO INSCREDIAL</t>
  </si>
  <si>
    <t>37915965 - 6458445 - 3157851231</t>
  </si>
  <si>
    <t>NOHORA SERRANO GONZALEZ</t>
  </si>
  <si>
    <t>INDEPENDIZACION DEL SERVICIO DE ACUEDUCTO Y ALCANTARILLADO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</si>
  <si>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068466 SEGUN RUTA 17-0108-0400-0000-0 ASOCIADO AL PREDIO UBICADO EN CL 44A 22A 26 AP DEL BARRIO URB. LAS MARGARITAS</t>
  </si>
  <si>
    <t>CL 95 19 24 AP 101, BARRIO TORCOROMA</t>
  </si>
  <si>
    <t>37922802 - 3112221295 - ginnyata05@hotmail.com</t>
  </si>
  <si>
    <t>GENNY OLIVEROS PACHECO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</si>
  <si>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068467 SEGUN RUTA 27-0202- 2610-0000-0000 ASOCIADO AL PREDIO UBICADO EN CL 55 19 24 AP 101 DEL BARRIO TORCOROMA</t>
  </si>
  <si>
    <t>TV 46D 58 95, BARRIO LOS ALPES</t>
  </si>
  <si>
    <t>1096195235 - 3219789456</t>
  </si>
  <si>
    <t>CRISTINA CRISTO MENCO</t>
  </si>
  <si>
    <t xml:space="preserve">SOLICITUD DE INDEPENDIZACION DEL SERVICIO DE ACUEDUCTO Y ALCANTARILLADO </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</si>
  <si>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068474 SEGUN RUTA 07-0317-1800-0000-0 ASOCIADO AL PREDIO UBICADO EN TV 46D 58 95 LC 2 DEL BARRIO LOS ALPES</t>
  </si>
  <si>
    <t>CR 43 61 25 AP 201, BARRIO VERSALLES</t>
  </si>
  <si>
    <t>37935205 - 3229083763</t>
  </si>
  <si>
    <t>DIOSELINA REYNEL TOLOZA</t>
  </si>
  <si>
    <t>PREDIO RESIDENICAL, SOLICITUD DE CONEXIÓN AL SERVICIO DE ACUEDUCTO Y ALCANTARILLADO</t>
  </si>
  <si>
    <t>EN ATENCION A SU SOLICITUD DE INCLUSION COMO USUARIO, ME PERMITO PRECISARLE QUE EN VISITA REALIZADA EL 29/07 SE LE INFORMO QUE ALGUNOS DOCUEMNTOS ANEXOS A DICHA SOLICITUD NO CUMPEN CON LAS ESPECIFICACIONES TECNICAS REQUERIDAS POR LA EMPRESA. SE INFORMA QUE EN LOS PROXIMOS DIAS SE PROGRAMARA UNA NUEVA VISITA POR PARTE DE PERSONAL TECNICO DE LAS EMPRESA
EN ATENCION A SU SOLICITUD DE INCLUSION COMO USUARIO DEL SERVICIO DE ACUEDUCTO Y ALCANTARILLADO, ME PERMITO CONFIRMAR QUE SU REGISTRO E NUESTRO SISTEMA DE INFORMACION COMERCIAL HA SIDO ACEPTADO, RAZON POR LA CUAL EL NUMERO DE IDENTIFICACION DE USUARIO ASIGNADO ES EL ID 068500 Y SEGUN RUTA 47-0311-6692-0100-0 ASOCIADO AL PREDIO UBICADO EN CR 43 61 15 AP 201 DEL BARRIO VERSALLES</t>
  </si>
  <si>
    <t>2021002508 - 20211400001731</t>
  </si>
  <si>
    <t>CL 67 2 33 AVENIDA CINCUNVALAR</t>
  </si>
  <si>
    <t>RODRIGO THOMAS BASTIDAS RODRIGUEZ</t>
  </si>
  <si>
    <t>USUARIO SOLICITA CAMBIO DE RUTA AL USUARIO CORRESPONDIENTE AL ID 053091, CICLO 02 Y CON LA RUTA 27-0208-7581-0000-0 A LA RUTA 27-0208-7612-0000-0, PARA QUE APARTIR  DE LA FECHA LLEGUEN LOS RECIBOS A LA DIRECCION DEL PREDIO, CALLE 67  29 33 AVENIDA CIRCUNVALAR.</t>
  </si>
  <si>
    <t>CAMBIO DE RUTA</t>
  </si>
  <si>
    <t>EN ATENCION A LA SOLICITU REALIZADA, ME PERMITO CONFIRMAR QUE SEGÚN ACTA N°29222 SOPORTE DE LA VISITA REALIZADA, EL PASADO 15 DE JULIO, AL PREDIO UBICADO EN L CALLE 67 29 33 BARRIO LA FLORESTA, NUESTRO PERSONAL TECNICO REASIGNA AL PREDIO LA RUTA 27-0208-7611-01110-0. LO ANTERIOR MOTIVADO POR LA REUBICACION DE LA ACOMETIDA DE CONEXION DEL PREDIO EN MENCION</t>
  </si>
  <si>
    <t>CASA 58 VEREDA LA INDEPENDENCIA</t>
  </si>
  <si>
    <t>LUZ DE JESÚS MEJIA</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</si>
  <si>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068475 SEGUN RUTA 57-0418-3680-0100-0 ASOCIADO AL PREDIO UBICADO EN VEREDA LA INDEPENDENCIA DEL BARRIO VEREDA LA INDEPENDIENCIA</t>
  </si>
  <si>
    <t>CR 34A 51 46 BARRIO SANTANA</t>
  </si>
  <si>
    <t>JAIRO ANDRES RAMIREZ FERREIRA</t>
  </si>
  <si>
    <t>SE TRASLADA POR COMPETENCIA</t>
  </si>
  <si>
    <t>TRASLADO POR COMPETENCIA</t>
  </si>
  <si>
    <t>CL 50 28 03 BARRIO PALMIRA</t>
  </si>
  <si>
    <t>GABRIEL ARTURO PONTON ACEVEDO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</si>
  <si>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068473 SEGUN RUTA 07-0111-7170-0000-0 ASOCIADO AL PREDIO UBICADO EN CL 50 28 03 DEL BARRIO PALMIRA</t>
  </si>
  <si>
    <t>CL 52 A 34BIS</t>
  </si>
  <si>
    <t>LUZ ALEYDA BELTRAN VIDAL</t>
  </si>
  <si>
    <t>EN ATENCION A SU SOLCITUD, ME PERMITO INFORMARLE QUE EN VISITA REALIZADA POR PERSONAL TECNICO, SE IDENTIFICO QUE A LA FECHA NO CUENTA CON ACOMETIDA Y CAJILLA, ASIMISMO, EL MEDIDOR DEBE ESTAR LIBRE DE CEMENTO PARA LA INSTALACION DE SELLOS AL IGUAL QUE EL REGISTRO DE CORTE. UNA VEZ SE EFECTUEN LAS ADECUACIONES SE PROCEERA A REALIZAR LA INCLUSION DE LA CUENTA COMO USUARIO DENTRO DE NUESTRO SISTEMA D EINFORMACION COMERCIAL</t>
  </si>
  <si>
    <t>CL 47 54 16 BARRIO 9 DE ABRIL</t>
  </si>
  <si>
    <t>ROBINSON BARRAGAN BARRAGAN</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</si>
  <si>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068482 SEGUN RUTA 57-0412-3380-0100-0000-0 ASOCIADO AL PREDIO UBICADO EN CL 47 54 16 AP 201 DEL BARRIO 9 DE ABRIL</t>
  </si>
  <si>
    <t>CL 63 21 99 CASA 2 BARRIO PARNASO</t>
  </si>
  <si>
    <t>901250498-4</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</si>
  <si>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068472 SEGUN RUTA 27-0209-2310-0000-0 ASOCIADO AL PREDIO UBICADO EN CL 63 21 99 CA 2 DEL BARRIO PARNASO</t>
  </si>
  <si>
    <t>CR 31 61 A 22, FLORESTA BAJA</t>
  </si>
  <si>
    <t>91.434.783 - 3166213097</t>
  </si>
  <si>
    <t>HERNAN SANDOVAL RODRIGUEZ</t>
  </si>
  <si>
    <t>PREDIO RESIDENCIAL, INDEPENDIZACION DEL SERIVICO DE ACUEDUCTO Y ALCANTARILLADO.  (13 APART)</t>
  </si>
  <si>
    <t>CR 28 #44 39, BARRIO RECREO</t>
  </si>
  <si>
    <t>13.882.843 - 321 205 3874 - pio.mora@hotmail.com</t>
  </si>
  <si>
    <t>PIO QUINTO MORA MEDINA</t>
  </si>
  <si>
    <t>SOLICITUD DE CONEXIÓN AL SERVICIO DE ACUEDUCTO  Y ALCANTARIILADO A PREDIO RESIDENCIAL Y PREDIO COMERCIAL</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</si>
  <si>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068470 SEGUN RUTA 17-0110-1471-0100-0 ASOCIADO AL PREDIO UBICADO EN CR 28 44 39 DEL BARRIO RECREO, ID 068471 SEGUN RUTA 17-0110-1471-0000-0 ASOCIADO AL PREDIO UBICADO EN CR 28 44 39 LC DEL BARRIO RECREO</t>
  </si>
  <si>
    <t>2021002440 - 2021002439</t>
  </si>
  <si>
    <t>CL 29B 34 23 AP 201, BARRIO CINCUENTENARIO</t>
  </si>
  <si>
    <t>13.851.852 - 316 303 0745 - riciterraza@gmail.com</t>
  </si>
  <si>
    <t>RICCI TERRAZA MARTINEZ</t>
  </si>
  <si>
    <t>SOLICITUD DE INDEPENDIACION</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</si>
  <si>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068478 SEGUN RUTA 47-0403-3660-0125-0 ASOCIADO AL PREDIO UBICADO EN CL 29B 34 23 AP 201 DEL BARRIO EL CINCUENTENARIO</t>
  </si>
  <si>
    <t>CR 64 47 A, BARRIO 9 DE ABRIL</t>
  </si>
  <si>
    <t>63.281.384 - 316 307 0017</t>
  </si>
  <si>
    <t>MARIA EUGENIA ALBA ROJAS</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</si>
  <si>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068479 SEGUN RUTA 07-0411-4072-0000-0 ASOCIADO AL PREDIO UBICADO EN CR 64 47A 46 DEL BARRIO NUEVE DE ABRIL</t>
  </si>
  <si>
    <t>CL 30 47 43 AP 201, BARRIO EL CERRO</t>
  </si>
  <si>
    <t>3.557.067 - 313 603 3520 - severichegarces@hotmail.com</t>
  </si>
  <si>
    <t>NAPOLEON FERNANDO SEVERICHE (WILSON SEVERICHE)</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</si>
  <si>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068481 SEGUN RUTA  57-0407-0390-0000-0 ASOCIADO AL PREDIO UBICADO EN CL 30 47 43 CA DEL BARRIO PLANADA DEL CERRO</t>
  </si>
  <si>
    <t>TV 48 52B 51 CASA 8, BARRIO LOS COMUNEROS</t>
  </si>
  <si>
    <t>37576031 - 3202641667</t>
  </si>
  <si>
    <t>YAMILE URIBE BECERRA</t>
  </si>
  <si>
    <t xml:space="preserve">USUARIO SOLICITA INSTALACION DEL MEDIDOR O EN SU DEFECTO LA FECHA EN QUE SE HARIA DICHA INSTALACION, EL 25 DE JUNIO DE 2021 REALIZO EL TRAMITE DEL PAGO DEL MEDIDOR Y FINANCIACION DE LA DEUDA Y SE QUEDO EN HACER UNA LLAMADA PARA LA INSTALACION Y HASTA EL MMENTO NO HA PASADO NADA,LA EMPRESA QUEDO EN LLAMARLA Y HASTA EL MOMENTO NO HA PASADO. EL USUARIO YA PAGO EL PRIMER RECIBO CON CUOTA FINANCIADA Y CON EL CONSUMO ELEVADO </t>
  </si>
  <si>
    <t>EN ATENCION A SU SOLICITUD ME PERMITO CONFIRMAR QUE SEGÚN GESTION DE LLAMADA REALIZADA EL 16/07/2021, ATENTIDA POR LA SR YAMILE URIBE, SE ACUERDA INSTALACION PARA EL DIA 26 DE JULIO.</t>
  </si>
  <si>
    <t>CR 15 44 59, BARRIO ARENAL</t>
  </si>
  <si>
    <t>5623061 - 3223237430</t>
  </si>
  <si>
    <t>ABELARDO INFANTE CANO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</si>
  <si>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068480 SEGUN RUTA 17-0104-6220-0112-1 ASOCIADO AL PREDIO UBICADO EN CR 15 44 59 AP DEL BARRIO ARENAL</t>
  </si>
  <si>
    <t>CR 37 35 108, LOS PINOS</t>
  </si>
  <si>
    <t>91.432.625 - 350 838 9863 - cejiro20@hotmail.com</t>
  </si>
  <si>
    <t>CESAR ENRIQUE JIMENEZ RODRIGUEZ</t>
  </si>
  <si>
    <t>PREDIO RESIDENCIAL, SOLICITUD DE CONEXIÓN DE ACUDUCTO Y ALCANTARRILLADO</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</si>
  <si>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068477 SEGUN RUTA 57-0405-5615-0000-0 ASOCIADO AL PREDIO UBICADO EN CR 37 35 108 DEL BARRIO LOS PINOS</t>
  </si>
  <si>
    <t>CR 29 47 51  PROYECTO LUNA</t>
  </si>
  <si>
    <t>318 889 4643 - ltorres@ashmoreavenida.com</t>
  </si>
  <si>
    <t>USUARIO REMITE DOCUMENTACION PARA LEGALIZAR 11 MEDIDORES DEL PROYECTO LUNA</t>
  </si>
  <si>
    <t xml:space="preserve">EN ATENCION A SU SOLICITUD DE INCLUSION COMO USUARIO DEL SERVICIO DE ACUEDUCTO Y ALCANTARILLADO, ME PERMITO CONFIRMAR QUE SU REGISTRO EN NUESTRO SISTEMA DE ONFORMACION COMERCIAL HA SIDO ACEPTADO, RAZON POR LA CUAL EL NUMERO DE IDENTIFICACION DE USUARIO ASIGNADO ES EL ID: 068483 CON RUTA 17-0110-6640-0301-0 DEL PREDIO CR 29 47 51 AP 301 TO 1; ID: 068484 CON  RUTA 17-0110-6640-0307-0 DEL PREDIO CR 29 47 51 AP 307 TO 2; ID: 068485 SEGUN RUTA 17-0110-6640-0401-0 DEL PREDIO CR 29 47 51 AP 401 TO 1; ID: 068486 CON RUTA 17-0110-6640-0403-0 DEL PREDIO CR 29 47 51 AP 403 TO 1; ID: 068487 CON RUTA 17-0110-6640-0407-0 DEL PREDIO CR 29 47 51 AP 407 TO 2; ID: 068488 CON RUTA 17-0110-6640-0501-0 DEL PREDIO CR 29 47 51 AP 501 TO 1; ID: 068489 CON RUTA 17-0110-6640-0502-0 DEL PREDIO CR 29 47 51 AP 502 TO 2; ID: 068490 CON RUTA 17-0110-6640-0503-0 DEL PREDIO CR 29 47 51 AP 503 TO 1;  ID: 068491 CON RUTA 17-0110-6640-0504-0 DEL PREDIO CR 29 47 51 AP 504 TO 1; ID: 068492 CON RUTA 17-0110-6640-0505-0 DEL PREDIO CR 29 47 51 AP 505 TO 2; ID: 068493 CON RUTA 17-0110-6640-0603-0 DEL PREDIO CR 29 47 51 AP 603 TO 1 </t>
  </si>
  <si>
    <t>CL 35 42 21, BARRIO VILLA SANDRA</t>
  </si>
  <si>
    <t>3012272806 - 63.471.171</t>
  </si>
  <si>
    <t>ARELIS SENETH ALVARINO NIETO</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</si>
  <si>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068494 Y SEGUN RUTA 57-0405-4310-0102-0 ASOCIADO AL PREDIO UBICADO EN CL 35 42 21 P 2 DEL BARRIO LA PLANADA</t>
  </si>
  <si>
    <t>LOTE 29, BARRIO VEREDA LA INDEPENDENCIA</t>
  </si>
  <si>
    <t>32.930.481 - 3212202170</t>
  </si>
  <si>
    <t>SAIDYS MARIA GALVAN MEZA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</si>
  <si>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068501 Y SEGUN RUTA 57-0418-3370-0000-0 ASOCIADO AL PREDIO UBICADO EN LOTE 29 DEL BARRIO VEREDA LA INDEPENDENCIA</t>
  </si>
  <si>
    <t>CR 37 A, EL CHICO</t>
  </si>
  <si>
    <t>JENNIFER TABORDA SANCHEZ</t>
  </si>
  <si>
    <t>CL 50 36F 25 P 2, BARRIO MIRAFLORES</t>
  </si>
  <si>
    <t>28020628 - 3215188210</t>
  </si>
  <si>
    <t>ANA PATRICIA NUÑEZ RUEDA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</si>
  <si>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068498 Y SEGUN RUTA 37-0310-1620-0100-0 ASOCIADO AL PREDIO UBICADO EN CL 50 36F P 2 DEL BARRIO MIRAFLORES</t>
  </si>
  <si>
    <t>DG 52 BIS 52 15 P 2, BARRIO PALMIRA</t>
  </si>
  <si>
    <t>1730780 - nidiarangel.36@gmail.com - 3153538510</t>
  </si>
  <si>
    <t>ALBERTO DE JESUS RANGEL CONTRERAS</t>
  </si>
  <si>
    <t>EN ATENCION A SU SOLCIITUD, ME PERMITO INFORMARLE QUE EN VISITA REALIZADA EL 19 DE AGOSTO, SE LOGRO REALIZAR LA CREACION DE RUTA 27-205-2310-0101-0 Y LA RESPECTIVA VERIFICACION DE LAS CONDICIONES DEL EQUIPO DE MEDIDA. EN ATENCION A SU SOLICITUD DE INCLUSION COMO USUARIO DEL SERVICIO DE ACUEDUCTO Y ALCANTARILLADO, ME PERMITO CONFIRMAR QUE SU REGISTRO EN NUESTRO SISTEMA DE INFORMACION COMERCIAL HA SIDO ACEPTADO, RAZON POR LA CUAL EL NUMERO DE IDENTIFICACION DE USUARIO ASIGNADO ES EL ID 068504 Y SEGUN RUTA 27-0205-2310-0101-0 ASOCIADO AL PREDIO UBICADO EN DG 52 BIS 52 15 P 2 DEL BARRIO NUEVO PALMIRA</t>
  </si>
  <si>
    <t>20211400002711 - 20211400003091</t>
  </si>
  <si>
    <t>CL 48A 99, BARRIO VEREDA LA INDEPENDENCIA</t>
  </si>
  <si>
    <t>1098648143 - 3164982479</t>
  </si>
  <si>
    <t>SANDRA MILENA MONTESINO RINCON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</si>
  <si>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068499 Y SEGUN RUTA 57-0418-0071-0000-0 ASOCIADO AL PREDIO UBICADO EN CL 48A LOTE 99 2 DEL BARRIO VEREDA LA INDEPENDENCIA</t>
  </si>
  <si>
    <t>CL 28 ESQUINA, BARRIO LA LIGA</t>
  </si>
  <si>
    <t>91424425 - 3125445584 - cesarin_2964@hotmail.com</t>
  </si>
  <si>
    <t>CESAR AGUSTO VASQUEZ SIERRA</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</si>
  <si>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068495 Y SEGUN RUTA 07-0408-2010-0900-0 ASOCIADO AL PREDIO UBICADO EN CL 28 CR 52 ESQUINA DEL BARRIO LA LIGA</t>
  </si>
  <si>
    <t>VILLA LUISA, ETAPA CUATRO
LAS PARRILLAS</t>
  </si>
  <si>
    <t>1096227178 - 3005105515 - ingridcarolina8029@hotmail.com</t>
  </si>
  <si>
    <t>INGRID CAROLINA ANTONIO SILVA</t>
  </si>
  <si>
    <t>EN ATENCION A SU SOLICITUD DE INCLUSION COMO USUARIO, ME PERMITO INFORMARLE QUE EN VISITA REALIZADA POR EL PERSONAL TECNICO SE LOGRO LA CREACION DE RUTA 47-0319-8560-0100-0 Y LAS RESPECTIVAS VERIFICACIONES DE LAS CONDICIONES DEL EQUIPO DE MEDIDA, POR LO QUE UNA VEZ AGOTADO EL CIERRE DEL CICLO DE LA PRESENTE FACTURACION SE PROCEDERA A NOTIFICARLE DE SU REGISTRO ID Y LA POSTERIOR GENERACION DE FACTURA</t>
  </si>
  <si>
    <t>CL 52 34 05 LC 2, PRIMERO DE MAYO</t>
  </si>
  <si>
    <t>37921806 - 3162131134</t>
  </si>
  <si>
    <t>MARIA ELISA RUEDA GOMEZ</t>
  </si>
  <si>
    <t>PREDIO RESIDENCIAL, SOLICITUD DE INDEPENDIZACION DEL SERVICIO DE ACUEDUCTO Y ALCANTARRILLADO</t>
  </si>
  <si>
    <t>EN ATENCION A SU SOLICITUD ME PERMITO INFORMARLE QUE EL DIA 19 DE AGOSOTO SE LOGRO LA CREACION DE RUTA N° 37-0305-7260-0000-0 Y LA REPECTIVA VERIFICACION DE LAS CONDICIONES DEL EQUIPO DE MEDIDA
EN ATENCION A SU SOLICITUD DE INCLUSION COMO USUARIO DEL SERVICIO DE ACUEDUCTO Y ALCANTARILLADO, ME PERMITO CONFIRMAR QUE SU REGISTRO EN NUESTRO SISTEMA DE INFORMACION COMERCIAL HA SIDO ACEPTADO, RAZON POR LA CUAL EL NUMERO DE IDENTIFICACION DE USUARIO ASIGNADO ES EL ID 068508 Y SEGUN RUTA 37-0305-7260-0000-0 ASOCIADO AL PREDIO UBICADO EN CL 52B 34E 05 AP 101 DEL BARRIO PRIMERO DE MAYO</t>
  </si>
  <si>
    <t>20211400002691 - 20211400003471</t>
  </si>
  <si>
    <t>37928609 - 3132040352 - gilde78@gmail.com</t>
  </si>
  <si>
    <t>MERY RINCON</t>
  </si>
  <si>
    <t>USUARIO CONDIGNA EN EL ANCO CAJA SOLCIAL LA SUMA DE 98843 PARA COMPRA DE CONTADOR NUEVOS</t>
  </si>
  <si>
    <t>EN ATENCION A SU SOLICITUD, ME PERMITO NOTIFICARLE QUE LA INSTALACION DEL MEDIDOR SE LLEVARA A CABO DE COMUN ACUERDO EL DIA 27 DE AGOSTO DEL 2021</t>
  </si>
  <si>
    <t>CALLE 73 20 14, BARRIO LA LIBERTAD</t>
  </si>
  <si>
    <t>3112127453 - 3134255721 - 6018650</t>
  </si>
  <si>
    <t>JUAN ALBERTO RIVERA</t>
  </si>
  <si>
    <t>USUARIO SOLICITA CAMBIO DEL MEDIDOR, YA REALIZO EL PAGO ANTICIPADO</t>
  </si>
  <si>
    <t>EN ATENCION A SU SOLICITUD, ME PERMITO NOTIFICARLE QUE LA INSTALACION DEL MEDIDOR SE LLEVARA A CABO DE COMUN ACUERDO EL DIA 25 DE AGOSTO EN EL RANGO HORARIO DE LA TARDE</t>
  </si>
  <si>
    <t>DG 59 T 47 C 59, BARRIO SAN PEDRO</t>
  </si>
  <si>
    <t>28010404- 3183156337</t>
  </si>
  <si>
    <t>ANA ROSELIA MOYANO DE CARREÑO</t>
  </si>
  <si>
    <t>SOLCICITUD DE INDEPENDIZACION DEL SERVICO DE ACUEDUCTO Y ALCANTARILLADO</t>
  </si>
  <si>
    <t>EN ATENCION A SU SOLICITUD DE INCLUSION COMO USUARIO DEL SERVICIO DE ACUEDUCTO, ME PERMITO CONFIRMAR QUE SU REGISTRO EN NUESTRO SISTEMA DE INFORMACION HA SIDO EXITOSO, RAZON POR LA CUAL EL NUMERO DE IDENTIFICACION DE USUARIO ASIGNADO ES EL ID 068497 Y SEGUN RUTA 07-0317-9648-0000-0 ASOCIADO AL PREDIO UBICADO EN TV 48 59 05 DEL BARRIO SAN PEDRO</t>
  </si>
  <si>
    <t>PREDIO RESIDENCIAL, SOLICITUD DE INPENDIZACION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</si>
  <si>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068496 Y SEGUN RUTA 07-0317-9649-0000-0 ASOCIADO AL PREDIO UBICADO EN DG 59 47C 59 LC DEL BARRIO SAN PEDRO</t>
  </si>
  <si>
    <t>CL 4617 61, BARRIO BUENOS AIRES</t>
  </si>
  <si>
    <t>37927291 - 3176824138</t>
  </si>
  <si>
    <t>YOLANDA GUZMAN PEREZ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</si>
  <si>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068502 Y SEGUN RUTA 17-0105-2592-0000-0 ASOCIADO AL PREDIO UBICADO EN CL 46 17 61 DEL BARRIO BUENOS AIRES</t>
  </si>
  <si>
    <t>CR 34 D 52 06 APT 201, BARRIO CAMPO ALEGRE</t>
  </si>
  <si>
    <t>109618235 - 3186996427 - elenapayares55@gmail.com</t>
  </si>
  <si>
    <t>WENDY ELENA MARTINEZ NEVADO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</si>
  <si>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068505 Y SEGUN RUTA 37-0308-4395-0000-0 ASOCIADO AL PREDIO UBICADO EN CR 34D 52 06 AP 201 DEL BARRIO CAMPO ALEGRE</t>
  </si>
  <si>
    <t>C 35 49 28 AP 201, BARRIO PLANADA DEL CERRO</t>
  </si>
  <si>
    <t>1098763131 - 3008556090</t>
  </si>
  <si>
    <t>RAFAEL ANTONIO RIVERO TANGARIFE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</si>
  <si>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068514 Y SEGUN RUTA 57-0405-0180-0100-0 ASOCIADO AL PREDIO UBICADO EN CR 46A 34 27 AP 201 DEL BARRIO EL CERRO</t>
  </si>
  <si>
    <t>CR 36 VIA LLANITO, BARRIO LA PAZ</t>
  </si>
  <si>
    <t>73015041 - 3142040046</t>
  </si>
  <si>
    <t>TEODORO GALVAN GARCIA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</si>
  <si>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068509 Y SEGUN RUTA 37-0306-4908-0105-3 ASOCIADO AL PREDIO UBICADO EN CR 3654 11 AP 202 DEL BARRIO LA PAZ</t>
  </si>
  <si>
    <t>CR 33 75 153, BARRIO BELEN</t>
  </si>
  <si>
    <t>1096240775 - 3185103830</t>
  </si>
  <si>
    <t>BRAHAM MAURICIO ARDILA ROYERO</t>
  </si>
  <si>
    <t>EN ATENCION A SU SOLICITUD DE INCLUSION COMO USUARIO EN NUESTRA EMPRESA, ME PERMITO INFORMARLE QUE EN VISITA REALIZADA POR PERSONAL TECNICO SE IDENTIFICO QUE NO CUENTA CON UNA ACOMETIDA VISIBLE, UNA CAJILLA DE SEGURIDAD O CAMARA DE REGISTRO QUE PROTEJA SU EQUIPO DE MEDIDA EN LA QUE SE PROCEDE A INSTALAR EL MEDIDOR Y SUS ACESORIOS
EN ATENCION A SU SOLICITUD DE INCLUSION COMO USUARIO DEL SERVICIO DE ACUEDUCTO Y ALCANTARILLADO, ME PERMITO CONFIRMAR QUE SU REGISTRO EN NUESTRO SISTEMA DE INFORMACION COMERCIAL HA SIDO ACEPTADO, RAZON POR LA CUAL EL NUMERO DE IDENTIFICACION DE USUARIO ASIGNADO ES EL ID 068519 Y SEGUN RUTA 27-0206-4820-0100-0 ASOCIADO AL PREDIO UBICADO EN CR 33 75 156 DEL BARRIO BELEN</t>
  </si>
  <si>
    <t>20211400003861 - 20211400004091</t>
  </si>
  <si>
    <t>CL 50 35A 73, BARRIO MIRAFLORES</t>
  </si>
  <si>
    <t>28001282 - 3134534232</t>
  </si>
  <si>
    <t>AMALIA BARRIOS DE MOYA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</si>
  <si>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068506 Y SEGUN RUTA 37-0309-3771-0000-0 ASOCIADO AL PREDIO UBICADO EN CL 50 35A 73 DEL BARRIO MIRAFLORES</t>
  </si>
  <si>
    <t>USUARIO SOLICITA VINCULACION PARA LA LEGALIZACION DEL SERVICIO DE ACUEDUCTO</t>
  </si>
  <si>
    <t xml:space="preserve">EN ATENCION AL REQUERIMIENTO REALIZADO, LA SUBGERENCIA DE OPERACIONES SE PERMITE INFORMAR: A. LA COBERTURA EN LA PRESTACION DE LOS SERVICIOS DE LA EMPRESA SE CIRCUNSCRIBE A PERIMETRO DE PRESTACION DE SERVICIOS AUTORIZADA POR EL PLAN DE ORDENAMIENTO TERRITORIAL, EN SU COBERTURA URBANA Y SE REFLEJA EN EL RUPS DE LA SUPERINTENDENCIA DE SERVICIOS PUBLICOS DOMICILIARIOS Y EL CONTRATO DE CONDICIONES UNIFORMES DE LA EMPRESA. B. IGUALMENTE DESDE EL PUNTO DE VISTA PRESUPUESTAL Y DE ACUERDO CON LA ESTRUCTURA TARIFARIA DE LA EMPRESA, SOLO PUES REALIZAR INVERSIONES DE RECURSOS EN SUS COMPONENTES DE ADMINISTRACION, OPERACION E INVERSION </t>
  </si>
  <si>
    <t>CL 29 49 34 AP 1, BARRIO EL CASTILLO</t>
  </si>
  <si>
    <t>1096226534 - 3174539280 - sebastian-308@hotmail.com</t>
  </si>
  <si>
    <t>JUAN SEBASTIAN RANGEL ARDILA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</si>
  <si>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068515 Y SEGUN RUTA 57-0407-6280-0100-0 ASOCIADO AL PREDIO UBICADO EN CL 29 49 34 AP 1 DEL BARRIO EL CASTILLO</t>
  </si>
  <si>
    <t>CR 37 35 134, BARRIO LOS PINOS</t>
  </si>
  <si>
    <t>63532752 - 3012360661 - empservicesas@gmail.com</t>
  </si>
  <si>
    <t>KAREN RODRIGUEZ PEREZ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</si>
  <si>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068518 Y SEGUN RUTA 47-0405-5618-0000-0 ASOCIADO AL PREDIO UBICADO EN CR 37 35 134 DEL BARRIO LOS PINOS</t>
  </si>
  <si>
    <t>CR 53 24 90 AP 101, BARRIO BELLA VISTA</t>
  </si>
  <si>
    <t>37926795 - 3203235605</t>
  </si>
  <si>
    <t>MAVIS MARIA PONTON MARTINEZ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</si>
  <si>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068516 Y SEGUN RUTA 57-0408-0220-0100-0 ASOCIADO AL PREDIO UBICADO EN CR 53 24 90 AP 101 DEL BARRIO BELLA VISTA</t>
  </si>
  <si>
    <t>CR 5 48 23 PISO 1, BARRIO LA CAMPANA</t>
  </si>
  <si>
    <t>13877795 - 3202957316</t>
  </si>
  <si>
    <t>PEDRO ORTIZ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</si>
  <si>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068511 Y SEGUN RUTA 07-0101-4522-0000-0 ASOCIADO AL PREDIO UBICADO EN CR 5 48 23 P1 DEL BARRIO LA CAMPANA</t>
  </si>
  <si>
    <t>CL 52A 37 27 LOCAL, BARRIO PORVENIR - PROVIVIENDA</t>
  </si>
  <si>
    <t>91361524 - 3208549847</t>
  </si>
  <si>
    <t>CUSTODIO HERNANDEZ PATIÑO</t>
  </si>
  <si>
    <t>PREDIO RESIDENCIAL, INDEPENDIZACION DEL SERIVICO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</si>
  <si>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068512 Y SEGUN RUTA 07-0311-0840-0400-0 ASOCIADO AL PREDIO UBICADO EN CL 52A 37 27 DEL BARRIO PROVIVIENDA</t>
  </si>
  <si>
    <t>017356 - 017667</t>
  </si>
  <si>
    <t>GUSTAVO ADOLFO MARTINEZ BUSTOS</t>
  </si>
  <si>
    <t>SOLICITUD DE CAMBIO DE CONTADORES DE AGUA</t>
  </si>
  <si>
    <t>EN ATENCION A SU SOLICITUD DE CAMBIO DE MEDIDORES DE AGUA POTABLE DE LAS INSTALACIONES POLICIALES QUE SE ENCUENTRAN EN LA JURISDICCION DEL BARRANCABERMEJA,  ES IMPORTANTE MENCIONAR QUE LA INSTALACION DE LOS EQUIPOS NO TIENE NINGUN COSTO, LOS VALORES CORRESPONDEN AL EQUIPO, EN CUENTO A LA OBRA CIVIL SE RELACIONAN EL COSTO DESAGREGADO PARA LA ADECUACION Y/O CONSTRUCCION DE ACOMETIDA INCLUIDA CAJILLA Y DEMAS ACCESORIOS</t>
  </si>
  <si>
    <t>CR 36B 75B 53, BARRIO LA PAZ</t>
  </si>
  <si>
    <t>37919499 - 3222737239</t>
  </si>
  <si>
    <t>MARIA DEL CARMEN CASTELLON De POSSO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</si>
  <si>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068507 Y SEGUN RUTA 37-0306-4267-0100-0 ASOCIADO AL PREDIO UBICADO EN CR 36B 75B 53 AP 101 DEL BARRIO LA PAZ</t>
  </si>
  <si>
    <t>CR 36C 45 137, BARRIO MIRAFLORES</t>
  </si>
  <si>
    <t>37939221 - 3115315232 - aidavides4@gmail.com</t>
  </si>
  <si>
    <t>AIDA LUZ VIDES CASTRO</t>
  </si>
  <si>
    <t>PREDIO RESIDENCIAL, SOLCITUD DE CONEXIÓN AL SERVICIO DEL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</si>
  <si>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068510 Y SEGUN RUTA 370310-0270-0000-0 ASOCIADO AL PREDIO UBICADO EN CR 36C 45 137 AP DEL BARRIO MIRAFLORES</t>
  </si>
  <si>
    <t>FINCA EL PIÑAL</t>
  </si>
  <si>
    <t>13804291 - 3214503039 - luisgomezflores1948@gmail.com</t>
  </si>
  <si>
    <t>LUIS ANTONIO GOMEZ FLOREZ</t>
  </si>
  <si>
    <t>USUARIO SOLICITA REALIZAR EL CORTE DRASTICO EN LOS TERRENOS QUE FUERON INVADIDOS FRENTE AL MOTEL EVERETT, ADEMAS DE INFORMAR A LA POLICIA SOBRE LAS ACOMETIDAS ILEGALES Y SOBRE EL HURTO DE FLUIDOS</t>
  </si>
  <si>
    <t>CONEXIONES ILEGALES</t>
  </si>
  <si>
    <t>EN ATENCION A SU SOLICITUD ME PERMITO INDICARLE QUE: EL 3/09/2021 SE REALIZO VISITA OCULAR DE INSPECCION PARA VERIFICAR LAS ACOMETIDAS ILEGALES, EL 17/09/2021 SE EFECTUO CORTE DRASTICO DE 3 DERIVACIONES FRAUDULENTAS QUE ALIMENTABAN EL ASENTAMIENTO HUMANO. LA EXCAVACION Y CORTE DRASTICO SE HICIERON EN COMPAÑIA DE LA POLICIA NACIONAL. 
EL DIA 24/09/2021 LA SECRETARIA GENERAL DE LA EMPRESA RADICO DENUNCIA ANTE LA FISCALIA GENERAL DE LA NACION SECCION DE BARRANCABERMEJA CON EL FIN DE INSTAURAR DENUNCIA POR EL PUNIBLE DE DEFRAUDACION DE FLUIDOS</t>
  </si>
  <si>
    <t>CR 19 76C 03 AP 01, BARRIO 20 DE ENERO</t>
  </si>
  <si>
    <t>1096222506 - 3204491581</t>
  </si>
  <si>
    <t>EDWIN MUÑOS LOPEZ</t>
  </si>
  <si>
    <t>PREDIO RESIDENCIAL, SOLICITUD DE INDEPENDIZACION DEL SERVICODEL ACUDUCTO Y ALCANTARILLADO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</si>
  <si>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068503 Y SEGUN RUTA 27-0208-3100-0101-0 ASOCIADO AL PREDIO UBICADO EN CR 19 76C 03 AP 1 DEL BARRIO 20 DE ENERO</t>
  </si>
  <si>
    <t>CR 36 65 09, BARRIO SAN PEDRO CLAVER</t>
  </si>
  <si>
    <t>63459673 - 3204680488</t>
  </si>
  <si>
    <t>DIOSELINA DE JESUS MARIN ALZATE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</si>
  <si>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068517 Y SEGUN RUTA 37-0302-0230-0116-1 ASOCIADO AL PREDIO UBICADO EN CR 36 65 09 P 2 DEL BARRIO SAN PEDRO</t>
  </si>
  <si>
    <t>30665, CR 57 24 41, BARRIO BUENA VISTA</t>
  </si>
  <si>
    <t>3178320595 - 91250934 - coordinadorpyp@hotmail.com</t>
  </si>
  <si>
    <t>JORGE ELIECER PLAZAS RODRIGUEZ</t>
  </si>
  <si>
    <t>USUARIO SOLICITA EL CAMBIO DE CONTADOR QUE SE SOLICITO EL DIA 6/07/2021</t>
  </si>
  <si>
    <t>EN ATENCION A SU SOLICITUD ME PERMITO INFORMARLE QUE LUEGO DE REALIZAR LA VERIFICACION DE SU CONSIGNACION BANCARIA DENTRO DE NUESTRO SISTEMA FINANCIERO, SE PROCEDIO A REALIZAR LA PROGRAMACION DE INSTALACION DEL EQUIPO DE MEDIDA, LA CUAL FUE REALIZADA EL 2 DE SEPTIEMBRE DEL PRESENTE AÑO</t>
  </si>
  <si>
    <t>DG 48 29 32, BARRIO PALMIRA</t>
  </si>
  <si>
    <t>3167489276 - 43001494</t>
  </si>
  <si>
    <t>LEDYS SERRANO BELTRAN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</si>
  <si>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068520 Y SEGUN RUTA 17-0111-7020-0200-0 ASOCIADO AL PREDIO UBICADO EN DG 48 29 32 CA 4 DEL BARRIO PALMIRA
EN ATENCION A SU SOLICITUD DE INCLUSION COMO USUARIO DEL SERVICIO DE ACUEDUCTO Y ALCANTARILLADO, ME PERMITO CONFIRMAR QUE SU REGISTRO EN NUESTRO SISTEMA DE INFORMACION COMERCIAL HA SIDO ACEPTADO, RAZON POR LA CUAL EL NUMERO DE IDENTIFICACION DE USUARIO ASIGNADO ES EL: ID 068617 Y SEGUN RUTA 37-0302-4130-0204-0 ASOCIADO AL PREDIO UBICADO EN CR 36E 58 27 TO 1 AP 204 DE BARRIO ALCAZAR</t>
  </si>
  <si>
    <t>20211200005551 - 20211200014381</t>
  </si>
  <si>
    <t>CL 32A 36 48, BARRIO LOS PINOS</t>
  </si>
  <si>
    <t>77013541 - 3156355834</t>
  </si>
  <si>
    <t>JAIRO SILVA RUEDA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</si>
  <si>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068522 Y SEGUN RUTA 47-0404-2640-0000-0 ASOCIADO AL PREDIO UBICADO EN CL 32A 36 48 DEL BARRIO LOS PINOS</t>
  </si>
  <si>
    <t>CR 58 ENTRE CL 29A Y CL 30</t>
  </si>
  <si>
    <t>91426007 - 3142648314 - jvcvillaolimpica@hotmail.com</t>
  </si>
  <si>
    <t>DANI GARCIA FLOREZ</t>
  </si>
  <si>
    <t>USUARIO INFORMA DE UNA LLAVE ILEGAL QUE SE ENCUENTRA UBICADA EN UN LOTE EN CR 57 ENTRE LA CALLE 29A Y CALLE 30 QUE FUE DESOCUAPDO HACE 3 AÑOS Y QUE PERSONAS INSTALARON LA LLAVE PARA USO DEL LIQUIDO HACIENDO DERROCHE.</t>
  </si>
  <si>
    <t>DE ACUERDO A LA PROBLEMÁTICA MANIFESTADA, ME PERMITO CONFIRMAR QUE EL PASADO 01/09/2021 SEGÚN ORDEN N° 29030 SE EFECTUO CORTE MEDIANTE DISPOSITIVO Y SE PROCEDIO AL RETIRO DE LA LLAVE TERMINAL UBICADA EN EL LOTE 15 DE LA CR 57 DEL BARRIO BUENAVISTA.</t>
  </si>
  <si>
    <t>CL 68 28 44, BARRIO LA FLORESTA BAJA</t>
  </si>
  <si>
    <t>9130709 - rafacastro.12@gmail.com - 3102179143</t>
  </si>
  <si>
    <t>RAFAEL CUSTODIO RODRIGUEZ ACUÑA</t>
  </si>
  <si>
    <t>SOLICITUD DE CONEXIÓN AL SERVICIO DE ACUEDUTO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</si>
  <si>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068524 Y SEGUN RUTA 27-0208-7490-0200-0 ASOCIADO AL PREDIO UBICADO EN CL 68 28 44 DEL BARRIO LA FLORESTA</t>
  </si>
  <si>
    <t>CASA 6 NOGALES, BARRIO CINCUENTENARIO</t>
  </si>
  <si>
    <t>37933997 - 3138511393</t>
  </si>
  <si>
    <t>BETTY MARLINA MARCELES RODRIGUEZ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</si>
  <si>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068528 Y SEGUN RUTA 47-0403-4850-0030-0 ASOCIADO AL PREDIO UBICADO EN CASA 6 LOS NOGALES DEL BARRIO EL CINCUENTENARIO</t>
  </si>
  <si>
    <t>CR 20 52 129, BARRIO TORCORAMA</t>
  </si>
  <si>
    <t>37711157 - 3107654925</t>
  </si>
  <si>
    <t>DELCY ARIAS HERNANDEZ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</si>
  <si>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068521 Y SEGUN RUTA 07-0202-0831-0100-0 ASOCIADO AL PREDIO UBICADO EN CR 20 52 129 LC 103 DEL BARRIO TORCOROMA</t>
  </si>
  <si>
    <t>CR 58 25 101, BARRIO BUENA VISTA</t>
  </si>
  <si>
    <t>SIN DATO</t>
  </si>
  <si>
    <t>ADITH RAFAEL ROMERO POLANCO (SUBSECRETARIO DE GESTION DE RIESGO)</t>
  </si>
  <si>
    <t>SUBSECRETARIO DE GESTION DE RIESGO NFORMA A LA EMPRESA AGUAS DE BARRANCABERMEJA LA FILTRACION DE AGUA QUE PROVIENE DE LA VIVIENDA CON NOMENCLATURA 58 25 93 DEL BARRIO BUENVISTA</t>
  </si>
  <si>
    <t>POSIBLE FUGA</t>
  </si>
  <si>
    <t>EN ATENCION A SU SOLICTUD ME PERMITO COMUNICAR QUE EL PASDO 1/09/2021 PERSONAL TECNICO DE LA EMPRESA REALIZO VISITA DE INSPECCION A LOS PREDIOS EN MENCION, SE EVIDENCIA EN EL PATIO DE LA VVIENDA DEL SEGUNDO PISO UNA FUGA PERCEPTIBLE QUE GENERA FILTRACION, DE LO ANTERIOR SE GENERA ORDEN DE TRABAJO N°29029 EN LA QUE SE INDICA AL USUARIO LA NECESIDAD DE SUBSANAR ESTA FUGA A LA MAYOR BREVEDAD POSIBLE, A FIN DE EVITAR INCONVENIENTES A LA INFRAESTRUCTURA D ELAS VIVIENDAS</t>
  </si>
  <si>
    <t>CL 37 41 19, BARRIO YARIMA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</si>
  <si>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068523 Y SEGUN RUTA 57-0415-6058-0101-0 ASOCIADO AL PREDIO UBICADO EN CL 37A 41 19 DEL BARRIO YARIMA</t>
  </si>
  <si>
    <t>ID 012801</t>
  </si>
  <si>
    <t>13889332 - 3115570569 - tomalga0104@hotmail.com</t>
  </si>
  <si>
    <t>TOMAS ALVARES GAMARRA</t>
  </si>
  <si>
    <t>USUARIO SOLICITA INSTALACION DE MEDIDOR</t>
  </si>
  <si>
    <t>EN ATENCION A SU SOLICITUD ME PERMITO CONFIRMAR QUE EL PASADO 06/09/2021 SEGÚN ACTA 37151 SE REALIZO LA INSTALACION EL MEDIDOR DE SERIE 20086849 EN EL PREDIO CON ID 012801, EL CUAL FUE RECIBIDO A SATISFACCION COMO CONSTA EN EL ACTA EN MENCION</t>
  </si>
  <si>
    <t>ID 044724</t>
  </si>
  <si>
    <t>63469282 - 313986022 - benavidesanabelen@gmail.com</t>
  </si>
  <si>
    <t>ANA BELESN BENAVIDES MORENO</t>
  </si>
  <si>
    <t>USUARIO MANIFIESTA QUE COMPRO EL MEDIDOR DE LA EMPRESA, SE LE PRESENTO UNA FUGA Y EL MEDIDOR SE COLOCO NEGRO, USUARIO MANIFIESTA ESTAR PREOCUPADO POR EL CONSUMO REGISTRADO Y SOLICITA GARANTIA</t>
  </si>
  <si>
    <t>EN ATENCION A SU SOLICITUD ME PERMITO COMUNICAR QUE EL 9/09/2021 PERSONAL TECNICO DE LA EMPRESA REALIZO VISITA DE INSPECCION EN EL PREDIO UBICADO EN CALLE 48A N° 48 - 26 DEL BARRIO VEREDA LA INDEPENDENCIA, EVIDENCIANDO FUGA PERCEPTIBLE EN UN SANITARIO, TAL COMO CONSTA EN EL ACTA N° 641839, POR LO ANTERIOR SE REQUIERE QUE SE CORRIJA LA FUGA A LA MAYOR BREVEDAD POSIBLE CON EL OBJETO DE EVITAR TANTO EL INCREMENTO EN EL CONSUMO CON REALIZAR AHORRO Y SUO EFICIENTE DEL AGUA</t>
  </si>
  <si>
    <t>CL 29B 40 07, BARRIO EL CASTILLO</t>
  </si>
  <si>
    <t>91247879 - 3209560940 - shirleygarzon00@gmail.com</t>
  </si>
  <si>
    <t>FERNANDO LIZARAZO VASQUEZ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</si>
  <si>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068527 Y SEGUN RUTA 57-0407-0780-0000-0 ASOCIADO AL PREDIO UBICADO EN CL 29B 40 07 LC DEL BARRIO EL CASTILLO</t>
  </si>
  <si>
    <t>ID 042662</t>
  </si>
  <si>
    <t>CARMEN ALICIA FAJARDO</t>
  </si>
  <si>
    <t>USUARIO REALIZA RECLAMACION DEBIDO A QUE EL MEDIDOR INSTALADO POR LA EMPRESA PRESENTA MANCHAS OSCURAS EN LA PATE DE LA RELOJERIA DEL MEDIDOR</t>
  </si>
  <si>
    <t xml:space="preserve">EN ATENCION A SU SOLICITUD DE LA APARIENCIA DEL EQUIPO DE MEDIDA INSTALADO ME PERMITO PRECISAR: CON RESPECTO AL COLOR COBRIZO OCURRE QUE EL MEDIDOR DE TRNSMICION MECANICA TIENE UNA ZONA DE CONTACTO CON EL AGUA QUE HUMEDECE EL AREA DE TRANSMISION, PARA LUBIRCAR LOS PIÑONES Y HACER EL MEDIDOR MAS SENCIBLE A CAMBIOS DE CAUDAL, LOGRANDO MAYOR PRECISION EN LA MEDIDA. </t>
  </si>
  <si>
    <t>CR 36 30 126 AP 201, BARRIO LOS PINOS</t>
  </si>
  <si>
    <t>8773345 - 3134962464</t>
  </si>
  <si>
    <t>JAIRO DIAZ PINZON</t>
  </si>
  <si>
    <t>PREDIO RESIDENCIAL, SOLICITUD DE INDEPENDIZACION DEL SERVICIO DE ACUEDUCTO Y ALCANTARILLADO (2 CUENTAS)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</si>
  <si>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068525 Y SEGUN RUTA 47-0404-2531-0100-0 ASOCIADO AL PREDIO UBICADO EN CR 36 30 123 AP 202,  ID 068526 Y SEGUN RUTA 47-0404-2531-0101-0 ASOCIADO AL PREDIO UBICADO EN CR 36 30 123 AP 201 DEL BARRIO LOS PINOS</t>
  </si>
  <si>
    <t>20211200005921 - 20211200005921</t>
  </si>
  <si>
    <t>CL 48 21 109, BARRIO COLOMBIA</t>
  </si>
  <si>
    <t>37928202 - 3142986055</t>
  </si>
  <si>
    <t>LUZ MARINA MARTINEZ SANCHEZ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</si>
  <si>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068532 Y SEGUN RUTA 17-0106-2590-0000-0 ASOCIADO AL PREDIO UBICADO EN CL 48 21 09 DEL BARRIO COLOMBIA</t>
  </si>
  <si>
    <t xml:space="preserve"> LUZ NAYELI GAVIRIA</t>
  </si>
  <si>
    <t>CL 33 52 25 AP, BARRIO PLANADA DEL CERRO</t>
  </si>
  <si>
    <t>63354241 - 3202589287 - surisanchez@gmail.com</t>
  </si>
  <si>
    <t>CLAUDIA SOCORRO CRUZ QUINTANILLA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</si>
  <si>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068530 Y SEGUN RUTA 57-0408-3747-0100-0 ASOCIADO AL PREDIO UBICADO EN CL 33 52 25 AP DEL BARRIO PLANADA DEL CERRO</t>
  </si>
  <si>
    <t>DG 59 20 54, BARRIO BUENAVISTA</t>
  </si>
  <si>
    <t>olgalucia-0529@hotmail.com - 1096212321 - 3005420757</t>
  </si>
  <si>
    <t>OLGA LUCIA ORTEGA PEDRAZA</t>
  </si>
  <si>
    <t>EN ATENCION A SU SOLICITUD DE INCLUSION COMO USUARIO DE NUESTAR EMPRESA, ME PERMITO INFORMARLE QUE EN VISITA REALIZADA POR EL PERSONAL TECNICO, SE EVIDENCIA QUE AUN SE ENCUENTRA EN PROCESO DE CONSTRUCCION Y MEJORAS DE OBRA CIVIL, POR LO QUE SE ORIENTA SOBRE LAS ESPECIFICACIONES DE INSTALACION CON RELACION A LA ACOMETIDA, CAJA Y MEDIDOR PARA EL CUMPLIMIENTO NORMATIVO DE LA MISMA, SE PROCEDE A COMUNICAR QUE UNA VEZ CUMPLIDO CON LOS AREGLOS DE OBRA PERTINENTE DEBEN INFROMARNOS PARA REALIZAR NUEVA VISITA TECNICA Y LEVANTAR ACTA DE INCLUSION DE LA CUENTA, POR LO QUE UNA VEZ AGOTADO ESTE PROCESO SE PROCEDERA A NOTIFICARLE DE SU REGISTRO ID</t>
  </si>
  <si>
    <t>DG 57 45, BARRIO LOS ALPES</t>
  </si>
  <si>
    <t>22023232 - 3219114811</t>
  </si>
  <si>
    <t>AMALIA DE JESUS ZAPATA DE BERRIO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</si>
  <si>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068284 Y SEGUN RUTA 47-0315-3880-0022-0 ASOCIADO AL PREDIO UBICADO EN DG 57 TV 45 163 LT 440 P 2 DEL BARRIO LOS ALPES</t>
  </si>
  <si>
    <t>CL 48 25 37 P 2, BARRIO RECREO</t>
  </si>
  <si>
    <t>37728552 - 3173733522</t>
  </si>
  <si>
    <t>ALIX ROCIO FIGUEREDO RANGEL</t>
  </si>
  <si>
    <t>PREDIO RESIDENCIAL, SOLICITUD DE INDEPENDIZACION DEL SERVICO DE ACUEDUCTO Y ALCANTARILLADO</t>
  </si>
  <si>
    <t>EN ATENCION A SU SOLICITUD DE INCLUSION COMO USUARIO DE NUESTRA EMPRESA, ME PERMITO INFORMA QUE EN VISITA REALIZADA POR EL PERSONAL TECNICO SE EVIDENCIO QUE A LA FECHA DE LA CREACION DE LA RUTA Y FORMALIZACION DEL ACTA UNICA DE INFROMACION, EL USUARIO NO SE ENCUENTRA A PAZ Y SALVO CON LA CUENTA 005626 TAL COMO LO INDICA EN EL FORMATO GAC-FR-049 EL CUAL FUE DILIGENCIADO Y FIRMADO PREVIAMENTE
ID 068623 Y SEGUN RUTA 17-0109-3980-0100-0 ASOCIADO AL PREDIO UBICADO EN CL 48 25 37 P 2 DE BARRIO EL RECREO</t>
  </si>
  <si>
    <t>20211200009431 - 20211200015101</t>
  </si>
  <si>
    <t>CL 56 36B 47, PRIMERO DE MAYO</t>
  </si>
  <si>
    <t>91520168 - 3003229497</t>
  </si>
  <si>
    <t>PEDRO GALLARDO SANTANA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</si>
  <si>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068529 Y SEGUN RUTA 37-0303-1151-0000-0 ASOCIADO AL PREDIO UBICADO EN CL 56 36B 47 DEL BARRIO PRIMERO DE MAYO</t>
  </si>
  <si>
    <t>CR 22A 78B 51, BARRIO COVIVA</t>
  </si>
  <si>
    <t>91262754 - 3176827023</t>
  </si>
  <si>
    <t>WILSON GUALDRON ROMERO</t>
  </si>
  <si>
    <t>SOLICITUD DE INDEPENDIZACION DEL SERVICIO DE ACUEDUCTO Y ALCANTARILLADO (3 CUENTAS)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</si>
  <si>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068533 Y SEGUN RUTA 27-0207-7050-0100-0 ASOCIADO AL PREDIO UBICADO EN CR 22A 78B 51 AP 201, ID 068534 Y SEGUN RUTA 27-0207-7050-0101-0 ASOCIADO AL PREDIO UBICADO EN CR 22A 78B 51 AP 301, ID 068535 Y SEGUN RUTA 27-0207-7050-0102-0 ASOCIADO AL PREDIO UBICADO EN CR 22A 78B 51 AP 302 DEL BARRIO COVIBA</t>
  </si>
  <si>
    <t>CR 50 36A 27, PALMAR</t>
  </si>
  <si>
    <t>37929834 - 3144141384 - rosasovaron@gmail.com</t>
  </si>
  <si>
    <t>ROSA SOILA VARGAS RONDON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</si>
  <si>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068538 Y SEGUN RUTA 57-0411-3052-0000-0 ASOCIADO AL PREDIO UBICADO EN CR 50 36A 27 P 2 DEL BARRIO EL PALMAR</t>
  </si>
  <si>
    <t>CR 18 45 32, BARRIO BUENOS AIRES</t>
  </si>
  <si>
    <t>63339516 - 3203598080 - ley.67ador@gmail.com</t>
  </si>
  <si>
    <t>LEYDY CRUZADO FLOREZ</t>
  </si>
  <si>
    <t>EN ATENCION A SU SOLICITUD DE INCLUSION COMO USUARIO DE NUESTAR EMPRESA, ME PERMITO INFORMARLE QUE EN VISITA REALIZADA POR EL PERSONAL TECNICO, SE EVIDENCIA QUE AUN SE ENCUENTRA EN PROCESO DE CONSTRUCCION Y MEJORAS DE OBRA CIVIL, POR LO QUE SE ORIENTA SOBRE LAS ESPECIFICACIONES DE INSTALACION CON RELACION A LA ACOMETIDA, CAJA Y MEDIDOR PARA EL CUMPLIMIENTO NORMATIVO DE LA MISMA, SE PROCEDE A COMUNICAR QUE UNA VEZ CUMPLIDO CON LOS AREGLOS DE OBRA PERTINENTE DEBEN INFROMARNOS PARA REALIZAR NUEVA VISITA TECNICA Y LEVANTAR ACTA DE INCLUSION DE LA CUENTA, POR LO QUE UNA VEZ AGOTADO ESTE PROCESO SE PROCEDERA A NOTIFICARLE DE SU REGISTRO ID, ID 068622 Y SEGUN RUTA 17-0105-2310-0100-0 ASOCIADO AL PREDIO UBICADO EN CR 18 45 32 P 2 DE BARRIO BUENOS AIRES</t>
  </si>
  <si>
    <t>20211200009811 - 20211200015091</t>
  </si>
  <si>
    <t>CL 76A 24A 37, BARRIO 20 DE ENERO</t>
  </si>
  <si>
    <t>21933503 - 3204384425</t>
  </si>
  <si>
    <t>ALBA MARIA BERMUDEZ MORENO</t>
  </si>
  <si>
    <t>SOLICITUD DE CONEXIÓN AL SERVCIO DE ACUEDUCTO Y ALCAMTARILLADO</t>
  </si>
  <si>
    <t>EN ATENCION A SU SOLICITUD DE INCLUSION COMO USUARIO DE NUESTRA EMPRESA, ME PERMITO INFORMARLE QUE EN VISITA REALIZADA POR EL PERSONAL TECNIO DE NUESTRA ENTIDAD EL DIA 20/09/2021, SE LOGRO REALIZAR LA CREACION DE RUTA 27-0207-4160-0100-0 Y LA RESPECTIVA INSTALACION Y VERIFICACION DE LAS CONDICIOES DEL EQUIPO DE MEDIDA Y SUS DISPONIBILIDADES PARA LA INCLUSION DE LA CUENTA COMO USUARIO DENTRO DE NUSTRO SISTEMA, POR LO QUE UNA VEZ AGOTADO EL CIERRE DE CICLO DE LA PRESENTE FACTURACION SE PROCEDERA A NOTIFICARLE DE SU REGISTRO ID Y LA PSTERIOR GENERACION DE FACTURA</t>
  </si>
  <si>
    <t>CR 37 35 142, BARIO LOS PINOS</t>
  </si>
  <si>
    <t>52529481 - 3138826923 - ne.posse12@gmail.com</t>
  </si>
  <si>
    <t>LUZ ANGELA RAMIREZ DONCEL</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</si>
  <si>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068531 Y SEGUN RUTA 57-0405-5619-0000-0 ASOCIADO AL PREDIO UBICADO EN CR 37 35 142 DEL BARRIO LOS PINOS</t>
  </si>
  <si>
    <t>CR 10 58 00 AP 101, PUEBLO NUEVO</t>
  </si>
  <si>
    <t>63464137 - 3214502635</t>
  </si>
  <si>
    <t>YASMIN ESTHER NAVARRO RAMOS</t>
  </si>
  <si>
    <t>EN ATENCION A SU SOLICITUD DE INCLUSION COMO USUARIO, ME PERMITO INFORMARLE QUE EN VISITA REALIZADA POR EL PERSONAL TECNICO  NO SE LOGRO OBTENER INFORMACION CLARA DADO QUE LA ATENCION DE LA VISITA FUE RECIBIDA POR UN ADULTO MAYOR, AL QUE SE LE SUGIRIO QUE SE COMUNICARA CON LA PETICIONARIA SIENDO LA COMUNICACION VIA TELEFONICA FALLIDA</t>
  </si>
  <si>
    <t>PRADOS DE ARGELIA ETAPAS 4D Y 4E</t>
  </si>
  <si>
    <t>3154020425 - gerencia@gnproyectos.com</t>
  </si>
  <si>
    <t>PAOLA OROZCO CAMAÑO</t>
  </si>
  <si>
    <t>SOLICITUD DE MATRICULA DE 64 VIVIENDAS PARA PROYECTO PRADOS DE ARGELIA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</si>
  <si>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068548 Y SEGUN RUTA 57-0510-4220-0000-0  ASOCIADO AL PREDIO UBICADO EN CL 47B 77 04 LT 01 MZ 4D DEL BARRIO 9 DE ABRIL</t>
  </si>
  <si>
    <t>ID 050712</t>
  </si>
  <si>
    <t>JHEINMY BARRAGAN</t>
  </si>
  <si>
    <t>USUARIO ENVIA SOPORTE DE PAGO DE MEDIDOR</t>
  </si>
  <si>
    <t>EN ATENCION A SU SOLICITUD DE INSTALACION, ME PERMITO INFORMARLE QUE LUEGO DE REALIZAR LA VERIFICACION DE SU TRANSFERENCIA ELECTRONICA DENTRO DE NUESTRO SISTEMA FINANCIERO Y POSTERIOR GENERACION DE FACTURA FEAD 791, SE PROCEDIO A REALIZAR LAPROGRAMACION DE INSTALACION DE EQUIPO DE MEDIDA, LA CUAL FUE REALIZADA EL 10 DE SEPT DEL PRESENTE AÑO, TAL COMO CONSTA EN EL INFORME DE EVIDENCIAS DE NUESTRO SIC</t>
  </si>
  <si>
    <t>CR 35 75A 02, BARRIO VILLA NUEVA</t>
  </si>
  <si>
    <t>1096183745 - 3125227083</t>
  </si>
  <si>
    <t>YENNI PAOLA MORALES ALUCEMA</t>
  </si>
  <si>
    <t>EN ATENCION A SU SOLICITUD DE INCLUSION COMO USUARIO DE NUESTRA EMPRESA, ME PERMITO INFORMARLE QUE EN VISITA REALIZADA POR EL PERSONAL TECNIO DE NUESTRA ENTIDAD EL DIA 20/09/2021, SE LOGRO REALIZAR LA CREACION DE RUTA 37-0306-5050-0254-1 Y 37-0306-5050-0254-2,  Y LA RESPECTIVA INSTALACION Y VERIFICACION DE LAS CONDICIOES DEL EQUIPO DE MEDIDA Y SUS DISPONIBILIDADES PARA LA INCLUSION DE LA CUENTA COMO USUARIO DENTRO DE NUSTRO SISTEMA, POR LO QUE UNA VEZ AGOTADO EL CIERRE DE CICLO DE LA PRESENTE FACTURACION SE PROCEDERA A NOTIFICARLE DE SU REGISTRO ID Y LA PSTERIOR GENERACION DE FACTURA</t>
  </si>
  <si>
    <t>CR 39 55 04, BARRIO PROVIVIENDA</t>
  </si>
  <si>
    <t>63462171 - 3223376470 - 3103452812</t>
  </si>
  <si>
    <t>MARTHA YASMIN ARBOLEDA CARVAJAL</t>
  </si>
  <si>
    <t>SOLICIRUD DE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</si>
  <si>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068546 Y SEGUN RUTA 47-0311-4090-0101-0 ASOCIADO AL PREDIO UBICADO EN CR 39 55 04 AP 1 DEL BARRIO PROVIVIENDA,  ID 068545 Y SEGUN RUTA 47-0311-4090-0000-0 ASOCIADO AL PREDIO UBICADO EN CR 39 55 04 AP 2 DEL BARRIO PROVIVIENDA</t>
  </si>
  <si>
    <t>VILLA NAPOLE</t>
  </si>
  <si>
    <t>1096209735 - 3175303936 - lineyrobles08@hotmail.com</t>
  </si>
  <si>
    <t>LINEY MARCELA ROBLES PUMAREJO</t>
  </si>
  <si>
    <t>PREDIO RESIDENCIAL, SOLICITUD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</si>
  <si>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068547 Y SEGUN RUTA 57-0413-5120-0141-0 ASOCIADO AL PREDIO UBICADO EN CL 53 3 37 DEL RABO LARGO</t>
  </si>
  <si>
    <t>LOTE 75 AP 202, NUEVA ESPERANZA</t>
  </si>
  <si>
    <t>1096191471 - 3234935429 - sandrarobles87@hotmail.com</t>
  </si>
  <si>
    <t>SANDRA MILENA ROBLES TOVAR</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</si>
  <si>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068612 Y SEGUN RUTA 37-0301-7740-0153-1  ASOCIADO AL PREDIO UBICADO EN LT 75 AP 202 DE BARRIO NUEVA ESPERANZA</t>
  </si>
  <si>
    <t>DG 58A 142 - 149, BARRIO DANUBIO</t>
  </si>
  <si>
    <t>1003465539 - 3138202397 - barbero musico@gmail.com</t>
  </si>
  <si>
    <t>BALERIO ANTONIO SUAREZ SANCHEZ</t>
  </si>
  <si>
    <t>PREDIO RESIDENCIAL, SOLICITUD DE CONEXIÓN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</si>
  <si>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068544 Y SEGUN RUTA 47-0319-0291-0000-0 ASOCIADO AL PREDIO UBICADO EN DG 58 142 149 DEL BARRIO EL DANUBIO</t>
  </si>
  <si>
    <t>DG 60 MANZANA A LOTE 16, BARRIO CRISTO REY</t>
  </si>
  <si>
    <t>15538888 - 3183770700 - kendi0294@hotmail.com</t>
  </si>
  <si>
    <t>JIMMY ALEXIS MOLINA</t>
  </si>
  <si>
    <t>EN ATENCION A SU SOLICITUD DE INCLUSION COMO USUARIO, ME PERMITO INFORMALE QUE EN VISITA REALIZADA POR EL PERSONAL TECNICO DE LA EMPRESA, SE EVIDENCIA UNA CUENTA CREADA CON ID 041228 A NOMBRE DE LA SEÑORA GLADYS VALBUENA, LA CUAL NO SE ENCUENTRA A PAZ Y SALVO Y REGISTRA UN SALDO PENDIENTE POR CANCELAR POR VALOR DE $637.132 M/CTE, POR LO ANTERIOR LA CUENTA NO PODRA EFECTUAR HASTA TANTO NO SE ENCUENTRA A PAZ Y SALVO</t>
  </si>
  <si>
    <t>CL 48 27 65 AP 303, BARRIO EL RECREO</t>
  </si>
  <si>
    <t>37577113 - 3103546323</t>
  </si>
  <si>
    <t>ANGUIE LAINE GOMEZ ANGULO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</si>
  <si>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068542 Y SEGUN RUTA 17-0110-5100-0000-0  ASOCIADO AL PREDIO UBICADO EN CL 48 27 65 AP 303 DEL BARRIO RECREO</t>
  </si>
  <si>
    <t>TV 48 62A 06, BARRIO BOSTON</t>
  </si>
  <si>
    <t>5595639 - 31189667119 - jeliana1128@hotmail.com</t>
  </si>
  <si>
    <t>LUIS RICARDO FERREIRA OLIVEROS</t>
  </si>
  <si>
    <t>EN ATENCION A SU SOLICITUD DE INCLUSION COMO USUARIO, ME PERMITO INFORMALE QUE EN VISITA REALIZADA POR EL PERSONAL TECNICO DE LA EMPRESA, SE EVIDENCIA QUE DE ACUERDO A LOS SOPORTES DOCUMENTALES REGSITRADOS PARA TAL FIN, EXISTE DIVERSIDAD DE INFROMACION CON RELACION A LA NOMENCLATURA, POR LO QUE SE HIZO NECESARIO REALIZAR CONSULTA ANTE LA SECRETARIA DE PLANACION DISTRITAL, UNA VEZ SE OBTENGA RESPUESTA POR PARTE DE ENTE DISTRITAL, SE LE COMUNICARA A TRAVES DE OFICIO LA CREACION DE RUTA, USUARIO ID Y POSTERIOR GENERACION DE FACTURA. EL USUARIO ASIGNADO ES EL ID 068624 Y SEGUN RUTA 47-0319-7390-0000-0 ASOCIADO AL PREDIO UBICADO EN TV 48 D 58 84 P 2 DE BARRIO EL BOSTON</t>
  </si>
  <si>
    <t>2021120012501 - 20211200015731</t>
  </si>
  <si>
    <t>CR 34A 58 81, BARRIO LA ESPERANZA</t>
  </si>
  <si>
    <t>42882030 - 3215507654</t>
  </si>
  <si>
    <t>ENA SIOMARA MORA DAZA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</si>
  <si>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068613 Y SEGUN RUTA 37-0302-0421-0000-0  ASOCIADO AL PREDIO UBICADO EN CR 34A 58 81 DE BARRIO LA ESPERANZA</t>
  </si>
  <si>
    <t>CL 60B 36F 32 P2, LA ESPERANZA</t>
  </si>
  <si>
    <t>1053332020 - 3132017371</t>
  </si>
  <si>
    <t>LUZ MARY MEJIA GUIZA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</si>
  <si>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068543 Y SEGUN RUTA 37-0301-2450-0000-0 ASOCIADO AL PREDIO UBICADO EN CL 60B 36F 32 P 2 DEL BARRIO LA ESPERANZA</t>
  </si>
  <si>
    <t>CL 49 6 43 47 51 55 59 63 67 71 75, SECTOR COMERCIAL</t>
  </si>
  <si>
    <t>28484007 - 3182062301 - mercdodeinversiones@hotmail.com</t>
  </si>
  <si>
    <t>PREDIO COMERCIAL, SOLICITUD DE CONEXIÓN AL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</si>
  <si>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068614 Y SEGUN RUTA 07-0102-2153-0000-0 ASOCIADO AL PREDIO UBICADO EN CR 6 7 20 LC 41 DE BARRIO SECTOR COMERCIAL</t>
  </si>
  <si>
    <t>CL 48 55 26, BARRIO VILLARELYS II</t>
  </si>
  <si>
    <t>3218086041 - 5005187410 - derlyestevez13@gmail.com</t>
  </si>
  <si>
    <t>DERLY JULIETH ESTEVEZ GARRIDO</t>
  </si>
  <si>
    <t>EN ATENCION A SU SOLICITUD DE INCLUSION COMO USUARIO, ME PERMITO INFROMARLE QUE EN VISITA REALIZADA POR EL PERSONAL DE NUESTRA ENTIDAD, SE ORIENTA SOBRE LAS ESPECIFICACIONES DE INSTALACION CON RELACION A LA ACOMETIDA Y CAJA PARA EL CUMPLIMIENTO NORMATIVO DE LA MISMA, SE PROCEDE A COMUNICAR QUE UNA VEZ CUMPLIDO CON LOS ARREGLOS DE OBRA PERTINENTES DEBEN INFORMARNOS PRA REALIZAR NUEVA VISITA TECNICA Y LEVANTAR ACRA DE INCLUSION DE LA CUENTA, POR LO QUE UNA VEZ AGOTADO ESTE PROCESO SE PROCEDERA A NOTIFICARLE DE SU REGISTRO ID Y LA POSTERIOR SISTEMATIZACION DENTRO DEL PROGRAMA DE MICROMEDICION.</t>
  </si>
  <si>
    <t>20211200013861 - 20211200020781</t>
  </si>
  <si>
    <t>CR 36E 58 17</t>
  </si>
  <si>
    <t>37575952 - 3134613960</t>
  </si>
  <si>
    <t>LEDIS AURORA MONCADA</t>
  </si>
  <si>
    <t>PREDIO RESIDENCIAL, SOLICITUD DE CONEXIÓN AL SERVICIO DE ACUDUCTO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</si>
  <si>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068617 Y SEGUN RUTA 37-0302-4130-0204-0 ASOCIADO AL PREDIO UBICADO EN CR 36E 58 27 TO 1 AP 204 DE BARRIO ALCAZAR</t>
  </si>
  <si>
    <t>CR 61 42D 03, BARRIO MARIA EUGENIA</t>
  </si>
  <si>
    <t>8829559 - 3112092925 - anglediazluke2030@hotmail.com</t>
  </si>
  <si>
    <t>MARIO LUQUE DIAZ</t>
  </si>
  <si>
    <t>EN ATENCION A SU SOLICITUD DE INCLUSION COMO USUARIO, ME PERMITO INFORMARLE QUE EN VISITA REALIZADA POR EL PERSONAL TECNICO DE NUESTRA ENTIDAD, SE EVIDENCIA QUE NO CUENTA CON LAS ESPECIFICACIONES DE INSTALACION CON RELACION A LA ACOMETIDA Y CAJA PARA EL CUMPLIMIENTO NORMATIVO DE LA MISMA, SE PROCEDE A COMUNICAR POR ESTE MEDIO DADA LA AUSENCIA DDE USUARIOS EN EL PREDIO, QUE UNA VEZ CUMPLIDO CON LOS ARREGLOS DE OBRA PERTINENTES DEBEN INFORMARNOS PARA REALIZAR NUEVA VISITA TECNICA Y LEVANTAR ACTA DE INCLUSION DE LA CUENTA COMO USUARIO DENTRO DE NUESTRO SISTEMA DE INFORMACION COMERCIAL, POR LO QUE UNA VEZ AGOADO ESTE PROCESO SE PROCEDERA A NOTIFICARLE DE SU REGISTRO ID.</t>
  </si>
  <si>
    <t>20211200015251 - 20211200020811</t>
  </si>
  <si>
    <t>C 25 51 05, BARRIO BELLA VISTA</t>
  </si>
  <si>
    <t>26005355 - 3214500002 - marthacecilia5824@gmail.com</t>
  </si>
  <si>
    <t>NORMA MORELO DE SUAREZ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</si>
  <si>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068621 Y SEGUN RUTA 57-0407-9081-0000-0 ASOCIADO AL PREDIO UBICADO EN CL 25 51 05 AP 101 DE BARRIO BELLA VISTA</t>
  </si>
  <si>
    <t>CL 52 38C 98, BARRIO EL CHICO</t>
  </si>
  <si>
    <t>1096222209 - 3202407187</t>
  </si>
  <si>
    <t>DANIELA CASTILLO DUQUE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</si>
  <si>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068626 Y SEGUN RUTA 37-0310-3793-0000-0 ASOCIADO AL PREDIO UBICADO EN CL 52 38C 98 DE BARRIO EL CHICO</t>
  </si>
  <si>
    <t>CL 58 CR 37 ESQUINA, BARRIO ALCAZAR</t>
  </si>
  <si>
    <t>91424175 - 3222842143</t>
  </si>
  <si>
    <t>AGUSTIN IRANDA JIMENEZ</t>
  </si>
  <si>
    <t>SOLICITUD DE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</si>
  <si>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068618 Y SEGUN RUTA 37-0302-5622-0000-0 ASOCIADO AL PREDIO UBICADO EN CL 58 37 02 AP DE BARRIO ALCAZAR</t>
  </si>
  <si>
    <t>CL 52 22 46 LOCA, BARRIO COLOMBIA</t>
  </si>
  <si>
    <t>35330172 - 3133153483</t>
  </si>
  <si>
    <t>MARIELA BOHORQUEZ CASTRO</t>
  </si>
  <si>
    <t>PREDIO COMERCIAL, SOLICITUD DE CONEXON AL SERVICIO DE ACUEDUCTO Y ALCANTARILLADO</t>
  </si>
  <si>
    <t>EN ATENCION A SU SOLICITUD DE INCLUSION COMO USUARIO , ME PERMITO INFORMARLE QUE EN VISITA REALIZADA POR EL PERSONAL TECNICO SE EVIDENCIA QUE NO EXISTE AUN INSTALADO MEDIDOR PARA PROCEDER A DAR CUMPLIMIENTO NORMATIVO DE LA MISMA, SE PROCEDE A COMUNICAR QUE UNA VEZ CUMPLIDO CON LA INSTALACION PERTINENTE DEBEN INFROMARNOS PARA REALIZAR NUEVA VISITA TECNICA Y LEVANTAR ACTA DE INCLUSION DE LA CUENTA COMO USUARIO DENTRO DE NUESTRO SISTEMA, POR LO QUE UNA VEZ AGOTADO ESTE PROCESO SE PROCEDERA A NOTIFICARLE DE SU REGISTRO ID.</t>
  </si>
  <si>
    <t>TV 44A 64 70 AP 201, BENJAMIN HERRERA</t>
  </si>
  <si>
    <t>91437432 - 3134868899</t>
  </si>
  <si>
    <t>REINALDO MIRANDA OROSTEGUI</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</si>
  <si>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068616 Y SEGUN RUTA 47-0314-3270-0104-1  ASOCIADO AL PREDIO UBICADO EN TV 44A 64 70 AP 201 DE BARRIO BENJAMIN HERRERA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</si>
  <si>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068615 Y SEGUN RUTA 07-0102-2180-0110-0 ASOCIADO AL PREDIO UBICADO EN CL 49 6 43 LC 143 DE BARRIO SECTOR COMERCIAL</t>
  </si>
  <si>
    <t>CR 59B 46A 18 LOCAL 3, NUEVE DE ABIRL</t>
  </si>
  <si>
    <t>63473818 - 3152571390 - dianamariacarillo@hotmail.com</t>
  </si>
  <si>
    <t>DIANA MARIA CARRILLO CAÑAS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</si>
  <si>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068619 Y SEGUN RUTA 07-0412-4140-0101-0 ASOCIADO AL PREDIO UBICADO EN CR 59B 46A 18 LC 3 DE BARRIO 9 DE ABRIL</t>
  </si>
  <si>
    <t>CR 49 30 30, BARRIO EL CASTILLO</t>
  </si>
  <si>
    <t>37578539 - 3105878525 - 3202107643 - 3142102813</t>
  </si>
  <si>
    <t>ANDREA DEL PILAR TARAZONA COLMENARES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</si>
  <si>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068625 Y SEGUN RUTA 57-0407-0311-0100-0 ASOCIADO AL PREDIO UBICADO EN CR 49 30 30 DE BARRIO EL CASTILLO</t>
  </si>
  <si>
    <t>CR 37 35 91, BARRIO LOS PINOS</t>
  </si>
  <si>
    <t>1098738537 - 3508608687 - 3229147590 - jonathangarcia0519@hotmail.com</t>
  </si>
  <si>
    <t>JONATHAN DAVID GARCIA HOYOS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</si>
  <si>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068629 Y SEGUN RUTA 57-0405-5720-0000-0 ASOCIADO AL PREDIO UBICADO EN CR 37 35 91 DEL BARRIO LOS PINOS</t>
  </si>
  <si>
    <t>CR 40 29 03, BARRIO EL CASTILLO</t>
  </si>
  <si>
    <t>1005239764 - 3229147590 - mmlanie97@hotmail.com</t>
  </si>
  <si>
    <t>LIZETH TATIANA SOLANO TORRES</t>
  </si>
  <si>
    <t>PREDIO RESIDENCIAL, SOLICTUD DE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</si>
  <si>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068628 Y SEGUN RUTA 05-7040-7216-1000-0 ASOCIADO AL PREDIO UBICADO EN CR 40 29 03 DEL BARRIO EL CASTILLO</t>
  </si>
  <si>
    <t>CL 29 39 41 APTO 101, BARRIO EL CASTILLO</t>
  </si>
  <si>
    <t>1005239764 - 3229147590</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</si>
  <si>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068627 Y SEGUN RUTA 57-0407-2161-0100-0 ASOCIADO AL PREDIO UBICADO EN CL 29 39 41 AP 101 DEL BARRIO EL CASTILLO</t>
  </si>
  <si>
    <t>CR 34 B N 58 84 AP 102</t>
  </si>
  <si>
    <t>27999568 - 3186584474</t>
  </si>
  <si>
    <t>ANA CRISTINA VILLA SERNA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</si>
  <si>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068630 Y SEGUN RUTA 37-0308-0690-0026-0 ASOCIADO AL PREDIO UBICADO EN CR 34B 58 84 AP 102 DEL BARRIO LA TORA</t>
  </si>
  <si>
    <t>CL 50 20 30, BARRIO COLOMBIA</t>
  </si>
  <si>
    <t>63290322 - 3127322775</t>
  </si>
  <si>
    <t>YAZMINA ARCINIEGAS BIUTRAGO</t>
  </si>
  <si>
    <t>EN ATENCION A SU SOLICITUD COMO USUARIO DE NUESTRA EMPRESA, ME PERMITO INFORMALE QUE EN VISITA REALIZADA POR EL PERSONAL DE NUESTRA ENTIDAD EL DIA 12/10/2021, SE LOGRO REALIZAR LA CREACION DE RUTA 07-0106-4590-0000-0 Y LA RESPECTIVA VERIFICACION DE LAS CONDICIONES DEL EQUIPO DE MEDIDA Y SUS DISPONIBILIDADES PARA LA INCLUSION DE LA CUENTA COMO USUARIO, POR LO QUE UNA VEZ AGOTADO EL CIERRE DE CICLO SE PROCEDERA A NOTIFICARLE DE SU REGISTRO ID Y LA POSTERIOR GENERACION DE FACTURA</t>
  </si>
  <si>
    <t>CR 21 52B 48, BARRIO TORCOROMA</t>
  </si>
  <si>
    <t>63473855- 3144706642</t>
  </si>
  <si>
    <t>EN ATENCION A SU SOLICITUD DE INCLUSION COMO USUARIO DE LA EMPRESA, ME PERMITO INFORMARLE QUE EN VISITA REALIZADA POR EL PERSONAL TECNICOEL DIA 15/10/2021, SE LOGRO REALIZAR LA CREACION DE RUTA No 27-0203-7570-0100-0 Y LA RESPECTIVA VERIFICACION DE LAS CONDICIONES DEL EQUIPO DE MEDIDA Y SUS DISPONIBILIDADES PARA LA INCLUSION DE LA CUENTA COMO USUARIO DENTRO DE NUESTRO SISTEMA DE INFORMACION COMERCIAL, POR LO QUE UNA VEZ AGOTADO EL CICLO SE PROCEDERA A NOTIFICARLE EL ID</t>
  </si>
  <si>
    <t xml:space="preserve">CR 59 25 38 AP 201 Y 202, BARRIO BUENA VISTA </t>
  </si>
  <si>
    <t>AMPARO CAMACHO AMAYA</t>
  </si>
  <si>
    <t xml:space="preserve">USUARIO SOLICITA VISITA CON EL OBJETIVO DE: 1. SI EL CONTADOR QUE SE OBSERVA EN EL PRIMER PISO EL CUA SE ENCUENTRA ENCERRADO CON UNA REJA EN LA PARTE DEL ANTE JARDIN PUEDE SER REUBICADO EN OTRO SECTOR.
2. INFORMAR SI EL CONTADOR ES COMPARTIDO CON EL INMUEBLE DEL PRMER Y SEGUNDO PISO
3. INFROMAR SI SE PUEDE REALIZAR VISIBILIDAD DEL CONTADOR SIN DIFICULTAD </t>
  </si>
  <si>
    <t>EN ATENCION A SU SOLICITUD DE VISITA A LOS PREDIOS, ME PERMITO DAR RESPUESTA:
1. COMO SE EVIDENCIA EN EL RESGITRO FOTOGRAFICO EL MEDIDOR CORRESPONDIENTE AL USUARIO 033717 ESTA UBICADO DETRÁS DE LA REJA DE LA VIVIENDA DEL PRIMER PISO, SE RECOMIENDA EL TRASLADO DE ESTE, PARA UN SITIO DE FACIL ACCESO PARA EL PERSONAL DE LA EMPRESA, ESPECIFICAMENTE EN EL ANDEN CERDA DEL CONTADOR DEL PRIMER PISO
2. ASIMISMO CADA UNO DE LOS INMUEBLES TIENE SU RESPECTIVO EQUIPO DE MEDIDA
3. EL EQUIPO DE MEDIDA DEL ID 033717 ESTA UBICADO DETRAS DE LA REJA DE LA VIVIENDA DEL PRIMER PISO, MOTIVO POR EL CUAL EN VARIOS PERIODOS DE FACTURACION HA PRESENTADO LA CAUSAL DE NO LECTURA OBSTACULO PERMANENTE, TAL COMO SE NOTIFICO POR PARTE DE LA EMPRESA EL 3 DE AGOSTO DE 2021</t>
  </si>
  <si>
    <t>CL 49 20 32, BARRIO COLOMBIA</t>
  </si>
  <si>
    <t>79314351 - 3124336266</t>
  </si>
  <si>
    <t>JAIRO RANGEL AMARIS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</si>
  <si>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068615 Y SEGUN RUTA 07-0102-2180-0101-0 ASOCIADO AL PREDIO UBICADO EN CL 49 6 43 LC 143 DEL BARRIO SECTOR COMERCIAL</t>
  </si>
  <si>
    <t>CR 31 61A 03</t>
  </si>
  <si>
    <t>41593232 - 3128636970 - lilianaromero-28251hotmail.com</t>
  </si>
  <si>
    <t>AMPARO GUZMAN DE ROMERO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</si>
  <si>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068638 Y SEGUN RUTA 27-208-8811-0000-0 ASOCIADO AL PREDIO UBICADO EN CR 31 61A 03 DEL BARRIO LA FLORESTA</t>
  </si>
  <si>
    <t>20211200017861 - 20211200020651</t>
  </si>
  <si>
    <t>CR 32 56 32, BARRIO CIUDAD BOLIVAR</t>
  </si>
  <si>
    <t>13883552 - 3152448205 - LAURABUENDIAARIAS1965@GMAIL.COM</t>
  </si>
  <si>
    <t>HERNANDO JOYA PATIÑO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</si>
  <si>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068632 Y SEGUN RUTA 27-0205-0860-0102-0 ASOCIADO AL PREDIO UBICADO EN CR 32 56 31 AP 02 DEL CIUDAD BOLIVAR</t>
  </si>
  <si>
    <t>20211200017851 - 20211200020601</t>
  </si>
  <si>
    <t>CR 24 47 70 LOCAL 1, BARRIO RECREO</t>
  </si>
  <si>
    <t>372206353 - 3002206353</t>
  </si>
  <si>
    <t>NANCY ALVAREZ GONZALEZ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</si>
  <si>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068633 Y SEGUN RUTA 07-0109-3731-0100-0 ASOCIADO AL PREDIO UBICADO EN CR 24 47 74 LC 2 DEL CIUDAD EL RECREO</t>
  </si>
  <si>
    <t>20211200017831 - 20211200020611</t>
  </si>
  <si>
    <t>CL 76A 24A 24 AP 101, BARRIO 20 DE ENERO</t>
  </si>
  <si>
    <t>1096214373 - 3046157663</t>
  </si>
  <si>
    <t>JENNIFER CASTRO MANJAREZ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</si>
  <si>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068640 Y SEGUN RUTA 27-00207-4020-0100-0 ASOCIADO AL PREDIO UBICADO EN CL 76 A 24A AP 101 DEL BARRIO 20 DE ENERO</t>
  </si>
  <si>
    <t>22011200017811 - 20211200020681</t>
  </si>
  <si>
    <t>CL 54 36B 18 AP, BARRIO SANTANDER</t>
  </si>
  <si>
    <t>37936118 - 3155590385</t>
  </si>
  <si>
    <t>JAEL BAUTISTA MACIAS</t>
  </si>
  <si>
    <t>EN ATENCION A SU SOLICITUD COMO USUARIO DE NUESTRA EMPRESA, ME PERMITO INFORMALE QUE EN VISITA REALIZADA POR EL PERSONAL DE NUESTRA ENTIDAD EL DIA 25/10/2021, SE LOGRO REALIZAR LA CREACION DE RUTA 37-0304-2781-0000-0 Y LA RESPECTIVA VERIFICACION DE LAS DISPONIBILIDADES PARA LA INCLUSION DE LA CUENTA COMO USUARIO, POR LO QUE UNA VEZ AGOTADO EL CIERRE DE CICLO SE PROCEDERA A NOTIFICARLE DE SU REGISTRO ID Y LA POSTERIOR GENERACION DE FACTURA</t>
  </si>
  <si>
    <t>20211200018411 - 20211200020721</t>
  </si>
  <si>
    <t>CR 35 35A 93 AP 102, BARRIO SIMON BOLIVAR</t>
  </si>
  <si>
    <t>28009745 - 3016773411 - ppatty00601@hotmail.com</t>
  </si>
  <si>
    <t>BLANCA NIEVES GARCIA DE HERRERA</t>
  </si>
  <si>
    <t>EN ATENCION A SU SOLICITUD DE INCLUSION DE CINCO CUENTAS COMO USUARIOS DE NUESTRA EMPRESA, ME PERMITO INFORMARLE QUE EN VISITA RELIZADA POR EL PERSONAL TECNICO DE NUESTRA ENTIDAD, SE ORIENTA AL MAESTRO DE OBRA SOBRE LAS ESPECIFICACIONES DE INSTALACION CON RELACION A LA ACOMETIDA Y CAJA PARA EL CUMPLIMIENTO NORMATIVO DE LA MISMA, SE PROCEDE A COMUNICAR QUE UNA VEZ CUMPLIDO CON LOS ARREGLOS DE OBRA PERTINENTES DEBEN INFORMARNOS PARA REALIZAR NUEVA VISITA TECNICA Y LEVANTAR ACTA DE INCLUSION DE LA CUENTA COMO USUARIO DENTRO DE NUESTRO SISTEMA DE INFORMACION COMERCIAL</t>
  </si>
  <si>
    <t>3112344441 - danielmorenocastro@gmail.com</t>
  </si>
  <si>
    <t>DANIEL MORENO CASTRO</t>
  </si>
  <si>
    <t>USUARIO SOLICITA INFORMACION DE LAS COMUNAS 1, 2, 3 Y 6, PARA REALIZAR UNA CARACTERIZACION DE LOS ASENTAMIENTOS POBLADOS CERCA A LAS CIENAGAS QUE RODEAN LA REFINERIA DE BARRANCABERMEJA</t>
  </si>
  <si>
    <t>EN ATENCION A LA SOLICITUD DE INFROMACION REFERENTE A CARACTERIZACION SIMILAR A LA REALIZADA EN LA COMUNA 6 DEL DISTRITO DE BARRANCABERMEJA, ME PERMITO PRECISAR LO SIGUIENTE:
LA CARACTERIZACION REALIZADA EN LA COMUNA 6, CORRESPONDE A UN PORYECTO DE GRADO EFECTUADO POR UNA ESTUDIANTE DE UNIPAZ CUYO OBJETO ES DETERMINAR EL IMPACTO QUE TIENE LOS ASENTAMIENTOS HUMANS UBICADOS EN LA COMUNA 6 DEL MUNICIPIO DE BARRANCABEMREJA, A TRAVES DE SU DENSIDAD POBLACIONAL, EN CUANTO A LA CARACTERIZACION DE ASENTAMIENTOS DE LAS COMUNAS 1,2 Y 3 LA EMPRESA NO CUENTA CON ESA INFORMACION, SIN EMBARGO, SEGUN LO CONVERSADO TELEFONICAMENTE, ME PERMITO REMITIR SOPORTE SUMINISTRADO POR LA SECRETARIA DE PLANEACION DISTRITAL EN DONDE SE DETALLAN DE LOS BARRIOS Y ASENTAMIENTOS DE CADA UNA DE LAS COMUNAS DEL DISTRITO DE BARRANCABERMEJA</t>
  </si>
  <si>
    <t>CL 47 15 83, BARRIO BUENOS AIRES</t>
  </si>
  <si>
    <t>28014733 - 3167565312</t>
  </si>
  <si>
    <t>LINDA BEATRIZ AMADOR DE VILLAMIZAR</t>
  </si>
  <si>
    <t>PREDIO RESIDENCIAL, SOLICITUD DE INDEPENDIZACION DE SERVICIO DE ACUEDUCTO Y ALCANTARILLADO</t>
  </si>
  <si>
    <t>EN ATENCION A SU SOLICITUD COMO USUARIO DE NUESTRA EMPRESA, ME PERMITO INFORMALE QUE EN VISITA REALIZADA POR EL PERSONAL DE NUESTRA ENTIDAD EL DIA 25/10/2021, SE LOGRO REALIZAR LA CREACION DE RUTA 17-0104-5270-0100-0 Y LA RESPECTIVA VERIFICACION DE LAS DISPONIBILIDADES PARA LA INCLUSION DE LA CUENTA COMO USUARIO, POR LO QUE UNA VEZ AGOTADO EL CIERRE DE CICLO SE PROCEDERA A NOTIFICARLE DE SU REGISTRO ID Y LA POSTERIOR GENERACION DE FACTURA</t>
  </si>
  <si>
    <t>20211200018421 - 20211200020691</t>
  </si>
  <si>
    <t>ID 046469</t>
  </si>
  <si>
    <t>OLGA LUZ HIGUITA</t>
  </si>
  <si>
    <t>USUARIO SOLICITA REVISION DE CONTADOR DE AGUA, MANIFIESTA HABERREALIZADO LA SOLICITUD DESDE EL 30 DE SEPT.</t>
  </si>
  <si>
    <t>SOLICITUD DE REVISION</t>
  </si>
  <si>
    <t>EN ATENCION A SU SOLICITUD ME PERMITO CONFIRMAR QUE EL PASADO 7/10/2021 SEGÚN ACTA N°642677 SE REALIZA VISITA AL PREDIO UBICADO EN LA DIAGONAL 56 N 43 - 64 CORRESPONDIENTE, EVIDENCIANDO QUE EL EQUIPO DE MEDIDA FUNCIONA CORRECTAMENTE, SIN EMBARGO, SE DETECTA FUGA PERCEPTIBLE EN EL SANITARIO DE LA HABITACION,  LA CUAL DEBE SER CORREGIDA A LA MAYOR BREVEDAD POSIBLE.</t>
  </si>
  <si>
    <t>20211200015561 - 20211200020801</t>
  </si>
  <si>
    <t>ID 017667 - ID 017554</t>
  </si>
  <si>
    <t>ALEXANDER SANCHEZ ACOSTA</t>
  </si>
  <si>
    <t>EN ATENCION A LA NECESIDAD DE ACTUALIZAR LOS MEDIDORES DE AGUA POTABLE DE LAS INSTALACIONES QUE SE RELACIONAN A CONTINUACION, ESTE COMANDO AUTORIZA A LA EMPRESA AGUAS DE BARRANCABERMEJA, PARA REALIZAR LAS ACTIVIDADES DE MANTENIMIENTO ASI: ID 017667 - ID 017554, ASIMISMO SOLICITA QUE LOS COSTOS DE ESTAS ADECUACIONES SEAN CARGADOS A CADA FACTURA, EN UNA SOLA CUOTA Y SIN INTERESES</t>
  </si>
  <si>
    <t xml:space="preserve">SOLICITUD DE MEDIDOR </t>
  </si>
  <si>
    <t>EN ATENCION A LA SOLICITUD DE INSTALACION DE EQUIPOS DE MEDIDA DE CALIBRES 1" Y 2" CON MANO DE OBRA E INSUMOS INCLUIDA, ME PERMITO INFROMARLE QUE QUEDÓ PROGRAMADA PARA EL DIA 10 DE NOVIEMBRE EN LAS HORAS DE LA MAÑANA, ASI MISMOQUE UNA VEZ EJECUTADA LA INSTALACION SE PROCEDERA A INCLUIR LOS VALOREZ POR ESTOS CONCEPTOS DENTRO DEL CICLO DE FACTURACION No. 11 POR LO CUAL SE VERA REFLEJADA EN LA FACTURACION DEL MES DE NOVIEMBRE</t>
  </si>
  <si>
    <t>CL 53  14 66 P 3, BARRIO OLAYA HERRERA</t>
  </si>
  <si>
    <t>1096247666 - 31323660899</t>
  </si>
  <si>
    <t>DORIAN ANDRES GALVIS DAVILA</t>
  </si>
  <si>
    <t>EN ATENCION A SU SOLICITUD DE INCLUSION COMO USUARIO DE NUESTRA EMPRESA, ME EPRMITO INFORMARLE QUE, EN VISITA REALIZADA POR EL PERSONAL TECNICO, EL DIA 25/10/2021 SE LOGRO REALIZAR LA VERIFICACION DE ESTADO DE CUENTA EXISTENTE PARA LO CUAL SE LEVANTO ACTA UNICA DE INFORMACION No. 28845 DONDE SE REGISTRA EL USUARIO ID 059019 PARA EL PISO 2, POR LO ANTERIOR NO SE HACE NECESARIO CREACION DE RUTA Y CUETA NUEVA PARA EL PISO 2, SE REALIZA VERIFICACION DE LAS CONDICIONES TECNICAS DEL EQUIPO DE MEDIDA Y LA INCLUSION DE LA INFORMACION ACTUAL COMO USUARIO DENTRO DE NUESTRO SISTEMA DE INFORMACON COMERCIAL EN EL USUARIO ID MENCIONADO Y LA POSTERIOR  GENERACION DE LA FACTURA.</t>
  </si>
  <si>
    <t>20211200018441 - 20211200020701</t>
  </si>
  <si>
    <t>CL 53 37 40, BARRIO PORVENIR</t>
  </si>
  <si>
    <t>13884271 - 3108647684</t>
  </si>
  <si>
    <t>HECTOR RAMIREZ JIMENEZ</t>
  </si>
  <si>
    <t>EN ATENCION A SU SOLICITUD COMO USUARIO DE NUESTRA EMPRESA, ME PERMITO INFORMALE QUE EN VISITA REALIZADA POR EL PERSONAL DE NUESTRA ENTIDAD EL DIA 19/10/2021, SE LOGRO REALIZAR LA CREACION DE RUTA 47-0311-0980-0101-0 Y LA RESPECTIVA VERIFICACION DE LAS CONDICIONES DEL EQUIPO DE MEDIDA Y SUS DISPONIBILIDADES PARA LA INCLUSION DE LA CUENTA COMO USUARIO, POR LO QUE UNA VEZ AGOTADO EL CIERRE DE CICLO SE PROCEDERA A NOTIFICARLE DE SU REGISTRO ID Y LA POSTERIOR GENERACION DE FACTURA</t>
  </si>
  <si>
    <t>20211200017841 - 20211200020751</t>
  </si>
  <si>
    <t>CL 37A 22 81, BARRIO ISLA DEL ZAPATO</t>
  </si>
  <si>
    <t>63458975 - 3174357829 - matias.mejia@fiscalia.gov.co</t>
  </si>
  <si>
    <t>NASLY CARO DIAZ</t>
  </si>
  <si>
    <t>SOLICITUD DE INDEPENDIZACION SEL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</si>
  <si>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068631 Y SEGUN RUTA 17-0108-0550-0119-1 ASOCIADO AL PREDIO UBICADO EN CL 37A 22 81 P 2 DEL BARRIO ISLA DEL ZAPATO</t>
  </si>
  <si>
    <t>ALERTAS</t>
  </si>
  <si>
    <t>DIAS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</si>
  <si>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068681 Y SEGUN RUTA 27-0206-8420-0000-0 ASOCIADO AL PREDIO UBICADO EN CR 32 74 72 AP DEL BARRIO LA FLORESTA</t>
  </si>
  <si>
    <r>
      <t xml:space="preserve">EN ATENCION A SU SOLICITUD DE INCLUSION COMO USUARIO DEL SERVICIO DE ACUEDUCTO Y ALCANTARILLADO, ME PERMITO CONFIRMAR QUE SU REGISTRO EN NUESTRO SISTEMA DE INFORMACIONCOMERCIAL HA SIDO ACEPTADO, RAZON POR LA CUAL EL NUMERO DE IDENTIFICACION DE USUARIO ASIGNADO SON LOS ID: </t>
    </r>
    <r>
      <rPr>
        <b/>
        <sz val="11"/>
        <color theme="1"/>
        <rFont val="Arial"/>
        <family val="2"/>
      </rPr>
      <t>068336</t>
    </r>
    <r>
      <rPr>
        <sz val="11"/>
        <color theme="1"/>
        <rFont val="Arial"/>
        <family val="2"/>
      </rPr>
      <t xml:space="preserve"> CON RUTA 27-0211-0100-0000-0 ASOCIADO AL PREDIO UBICADO EN CL 58 16 LC 04; </t>
    </r>
    <r>
      <rPr>
        <b/>
        <sz val="11"/>
        <color theme="1"/>
        <rFont val="Arial"/>
        <family val="2"/>
      </rPr>
      <t>068335</t>
    </r>
    <r>
      <rPr>
        <sz val="11"/>
        <color theme="1"/>
        <rFont val="Arial"/>
        <family val="2"/>
      </rPr>
      <t xml:space="preserve"> CON RUTA 27-0211-0100-0102-0 ASOCIADO AL PREDIO UBICADO EN CL 58 16 LC 03, </t>
    </r>
    <r>
      <rPr>
        <b/>
        <sz val="11"/>
        <color theme="1"/>
        <rFont val="Arial"/>
        <family val="2"/>
      </rPr>
      <t>068334</t>
    </r>
    <r>
      <rPr>
        <sz val="11"/>
        <color theme="1"/>
        <rFont val="Arial"/>
        <family val="2"/>
      </rPr>
      <t xml:space="preserve"> CON RUTA 27-0211-0100-0103-0 ASOCIADO AL PREDIO UBICADO EN CL 58 16 LC 02, </t>
    </r>
    <r>
      <rPr>
        <b/>
        <sz val="11"/>
        <color theme="1"/>
        <rFont val="Arial"/>
        <family val="2"/>
      </rPr>
      <t>068333</t>
    </r>
    <r>
      <rPr>
        <sz val="11"/>
        <color theme="1"/>
        <rFont val="Arial"/>
        <family val="2"/>
      </rPr>
      <t xml:space="preserve"> CON RUTA 27-0211-0100-0104-0 ASOCIADO AL PREDIO UBICADO EN CL 58 16 LC 01, </t>
    </r>
    <r>
      <rPr>
        <b/>
        <sz val="11"/>
        <color theme="1"/>
        <rFont val="Arial"/>
        <family val="2"/>
      </rPr>
      <t>068332</t>
    </r>
    <r>
      <rPr>
        <sz val="11"/>
        <color theme="1"/>
        <rFont val="Arial"/>
        <family val="2"/>
      </rPr>
      <t xml:space="preserve"> CON RUTA 27-0211-0100-0 ASOCIADO AL PREDIO UBICADO EN CL 58 16 AP 01 DEL BARRIO LAS COLINAS</t>
    </r>
  </si>
  <si>
    <t>CL 50 18 36</t>
  </si>
  <si>
    <t>3142986055 - mantenimiento@inmobiliariabarrancabermeja.com</t>
  </si>
  <si>
    <t>MARIA CHAMORRO BEJARANO</t>
  </si>
  <si>
    <t>SOLICITA ANULACION DE LA CREACION DE LA CUENTA NUEVA CON RADICADO 2021-120-002597-1</t>
  </si>
  <si>
    <t>ANULACION CUENTA NUEVA</t>
  </si>
  <si>
    <t>CR 33 55 16, BARRIO LAS CAMELIAS</t>
  </si>
  <si>
    <t>91518279 - 3156263078</t>
  </si>
  <si>
    <t>RANDY JESUS JIMENEZ MARTINEZ</t>
  </si>
  <si>
    <t>CR 24 72 34 AP 1 Y AP 2, BARRIO LA LIBERTAD</t>
  </si>
  <si>
    <t>91423772 - 3112427143</t>
  </si>
  <si>
    <t>HERIBERTO PATIÑO MARTINEZ</t>
  </si>
  <si>
    <t>EN ATENCION A SU SOLICITUD DE INCLUSION COMO USUARIO DEL SERVICIO DE ACUEDUCTO, ME PERMITO CONFIRMAR QUE SU REGISTRO EN NUESTRO SISTEMA DE INFORMACION COMERCIAL HA SIDO ACEPTADO, RAZON POR LA CUAL EL NUMERO DE IDENTIFICACION DE USUARIO ASIGNADO ES EL: ID 068698Y SEGUN RUTA 17-0108-2930-0000-0 ASOCIADO AL PREDIO UBICADO EN CL 49 23 59 CA 1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</si>
  <si>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068693 SEGUN RUTA 27-0209-0730-0100-0 ASOCIADO AL PREDIO UBICADO EN CR 61 20 10 AP 201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</si>
  <si>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068701 SEGUN RUTA 37-0304-0480-0000-0 ASOCIADO AL PREDIO UBICADO EN CL 55 35A 94 AP 01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</si>
  <si>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068697 SEGUN RUTA 07-0306-2260-0124-5 ASOCIADO AL PREDIO UBICADO EN DG 60 LT 31 LC 1 DEL BARRIO CRISTO REY</t>
  </si>
  <si>
    <t>EN ATENCION A SU SOLICITUD SE OBSERVA QUE ESTA INCLUMPLIENDO CON EL CONTRATO DE SERVICIOS UNIFORME Y NO ES LA PANDEMIA EXCUSA PARA INCUMPLIAR CON DICHO CONTRATO, LA UNICA FORMA QUE NO SE REALICE LA INDEPENDIZACION DEL SERVICIO ES QUE EXISTAN RAZONES TIPO TECNICO QUE IMPIDAN LA MEDICION INDIVIDUAL. SE INFROMA QUE SE PROCEDERA A INCLUIR EN EL PROGRAMA DE MICROEMDICION EL PREDIO CON CUENTA ID 003417</t>
  </si>
  <si>
    <t>CR 29 47 51 AP 903 T1, 806 T2, 701 T1, 703 T1, 602 T1, 402 T 1, 303 T1, 306, T2</t>
  </si>
  <si>
    <t>MZ 1 CASA 176, BARRIO SAN SILVESTRE</t>
  </si>
  <si>
    <t>1096218135 - 3173755066 - y.oliveros@hotmail.com</t>
  </si>
  <si>
    <t>YORGY ESTEBAN OLIVEROS ROA</t>
  </si>
  <si>
    <t>TV 47 62 IMP, LAS GRANJAS</t>
  </si>
  <si>
    <t>3102732466 - cala_delgados@hotmail.com</t>
  </si>
  <si>
    <t>ARTURO BALLESTEROS</t>
  </si>
  <si>
    <t>SEÑOR SOLICITA QUE LE ENVIE LOS SOPORTES DE PAGO QUE REALICE EL CONCEPTO DE DRECHOS A CONEXIÓN Y DISPONIBILIDAD DEL SERVICIO</t>
  </si>
  <si>
    <t>FACTURA ELECTRONICA</t>
  </si>
  <si>
    <t>ID 004607</t>
  </si>
  <si>
    <t>37939651 - 3046041236 - 3015225238 - jose31287@hotmail.com</t>
  </si>
  <si>
    <t xml:space="preserve">MARIA ESTELA TAFUR GARNICA </t>
  </si>
  <si>
    <t>CL 72 23 13 AP 301</t>
  </si>
  <si>
    <t>13544778 - 3124207146</t>
  </si>
  <si>
    <t>ORLANDO PEÑALOZA BAUTISTA</t>
  </si>
  <si>
    <t xml:space="preserve">PREDIO RESIDENCIAL, SOLICITUD DE INDEPENDIZACION AL SERVICIO DE ACUEDUCTO Y ALCANTARILLADO </t>
  </si>
  <si>
    <t>TV 43 45 6A 35, BARRIO EL PROGRESO</t>
  </si>
  <si>
    <t>1096188185 - 3138435967</t>
  </si>
  <si>
    <t>SANDY MILENA LOPEZ ROBLES</t>
  </si>
  <si>
    <t>SLICITUD DE INDEPENDIZACION AL SERVICIO DE ACUEDUCTO Y ALCANTARILLADO</t>
  </si>
  <si>
    <t>63470536 - 3102732466 - cala.delgado@htomail.com</t>
  </si>
  <si>
    <t>SONIA CALA DELGADO</t>
  </si>
  <si>
    <t>USUARIO SOLICITA LA DEVOLUCION DEL PAGO DEL MEDIDOR</t>
  </si>
  <si>
    <t>DEVOLUCION DE PAGO</t>
  </si>
  <si>
    <t>EL 15 DE DICIEMBRE PERSONAL TECNICO REALIZO UNA VISITA BAJO ACTA N°644407 Y EN REVISION DEL EQUIPO DE MEDIDOR SE EVIDENCIO MICROMEDIDOR DESPRENDIDO,  ES DECIR, LA PARTE SUPERIOR DEL MEDIDOR SE DESPRENDE DE LA BASE, RAZON POR LA CUAL NO FUNCIONA O REGISTRA ADECUADAMENTE EL CONSUMO DE AGUA. ADICIONALMENTE, SE ACORDO CON LA SEÑORA SIRLEY BARRIOS LA INSTALACION DEL EQUIPO DE MEDIDA INSTALADO EL DIA 17 EN HORAS DE LAS MAÑANAS, EN ATENCION A LA PROGRAMACION BAJO ACTA DE VISITA N°45103 SE INSTALO EL EQUIPO DE 1/2 CON SERIAL 20092117 A CONFORMIDAD DEL USUARIO</t>
  </si>
  <si>
    <t>CL 46A 25 40, EL RECREO</t>
  </si>
  <si>
    <t>37938288 - 3104278118</t>
  </si>
  <si>
    <t>MARIELA BENAVIDES VERA</t>
  </si>
  <si>
    <t>ABEL MARIA ORTIZ PEREZ</t>
  </si>
  <si>
    <t>5590588 - 3144430811 - ortiz232323@hotmail.com</t>
  </si>
  <si>
    <t>CL 44 22A 33 AP 202</t>
  </si>
  <si>
    <t>BOLMAR LOPEZ MADARIAGA</t>
  </si>
  <si>
    <t>LA EMPRESA AGUAS DE BARRANCABERMEJA SE PERMITE ACLARAR QUE A LA FECHA NO HA RECIBIDO NUNGUNA SOLICITUD PARA EL TRAMITE DE DISPONIBILIDAD Y CONEXIÓN DEL SERVICIO DE ACUEDUCTO Y ALCANTARLLADO, NI LOS SOPORTES POR LOS MISMOS CONCEPTOS PARA EL PREDIO EN MENCION</t>
  </si>
  <si>
    <t>MARIELA SANABRIA NORIEGA</t>
  </si>
  <si>
    <t>RAFAEL URIBE CALIXTO</t>
  </si>
  <si>
    <t>EFRAIN FLOREZ FRANCO</t>
  </si>
  <si>
    <t>ETNA YASMIN MOJICA DIAZ</t>
  </si>
  <si>
    <t>NORBERTO GOMEZ CANO</t>
  </si>
  <si>
    <t>EN ATENCION A SU SOLICITUD DE INCLUSION COMO USUARIO DEL SERVICIO DE ACUEDUCTO, ME PERMITO CONFIRMAR QUE SU REGISTRO EN NUESTRO SISTEMA DE INFORMACION COMERCIAL HA SIDO ACEPTADO, RAZON POR LA CUAL EL NUMERO DE IDENTIFICACION DE USUARIO ASIGNADO ES EL: ID 068703 SEGUN RUTA 47-0311-0064-0100-0 ASOCIADO AL PREDIO UBICADO EN CL 52A 36D 48 P1 DEL BARRIO URB. VILLA ROSITA</t>
  </si>
  <si>
    <t>EN ATENCION A SU SOLICITUD DE INCLUSION COMO USUARIO, ME PERMITO INFORMARLE QUE EN VISITA REALIZADA POR EL PERSONAL TECNICO DE NUESTRA ENTIDAD, SE EVIDENCIA QUE NO CUENTA CON LAS ESPECIFICACIONES DE INSTALACION CON RELACION A LA ACOMETIDA Y CAJA PARA EL CAJA PARA EL CUMPLIMIENTO NORMATIVO DE LA MISMA, SE PROCEDE EN EL ACTA Y SE REALIZA LEVNTAMIENTO DE ACTA N° 42831 , UNA VEZ CUMPLIDO CON LOS ARREGLOS DE OBRA PERTINENTES DEBEN INFORMARNOS PARA REALIZAR NUEVA VISITA TECNICA Y LEVANTAR NUEVA ACTA DE INCLUSION DE LA CUENTA CON LAS VERIFICACION FINAL COMO UUSUARIO DENTRO DE NUESTRO SIC</t>
  </si>
  <si>
    <t>EN ATENCION A SU SOLICITUD ME PERMITO INFORMAR QUE APARTIR DEL 14 DE DICIEMBRE PERSONAL TECNIO DE LA EMPRESA INICIARA VISITAS DE INSPECCION A LOS APARTAMENTOS RELACIONADOS EN EL OFICIO, A FIN DE ASIGNAR RUTA Y REALIZAR INSTALACION DE SELLOS DE REGSITRO DE LA ACOMETIDA, POR LO ANTERIOR SE HACE NECESARIO QUE UN ADULTO PUEDA ATENDER LA VISITA PARA LA FIRMA DEL ACTA UNICA DE REGSITRO COMO SUSUCRPTOR EN NUESTRO SIC</t>
  </si>
  <si>
    <t>EN ATENCION A SU SOLICITUD DE INCLUSION COMO USUARIO DEL SERVICIO DE ACUEDUCTO, ME PERMITO CONFIRMAR QUE SU REGISTRO EN NUESTRO SISTEMA DE INFORMACION COMERCIAL HA SIDO ACEPTADO, RAZON POR LA CUAL EL NUMERO DE IDENTIFICACION DE USUARIO ASIGNADO ES EL: ID 068707 SEGUN RUTA 27-0204-4390-0100-0 ASOCIADO AL PREDIO UBICADO EN CL 52 27 75 P 2 DEL BARRIO GALAN GOMEZ, 068708 SEGUN RUTA 27-0204-4390-0101-0 ASOCIADO AL PREDIO UBICADO EN CL 52 27 75 P 2 DEL BARRIO GALAN GOMEZ</t>
  </si>
  <si>
    <t>EN ATENCION A SU SOLICITUD DE INCLUSION COMO USUARIO DEL SERVICIO DE ACUEDUCTO, ME PERMITO CONFIRMAR QUE SU REGISTRO EN NUESTRO SISTEMA DE INFORMACION COMERCIAL HA SIDO ACEPTADO, RAZON POR LA CUAL EL NUMERO DE IDENTIFICACION DE USUARIO ASIGNADO ES EL: ID 068705 SEGUN RUTA 47-0318-3150-0008-0 ASOCIADO AL PREDIO UBICADO EN DG 53 47 30 AP 02,  ID 068704 CON RUTA 47-0318-3150-0007-0 ASOCIADO AL PREDIO DG 53 47 30 AP 01,  DEL BARRIO RAFAEL RANGEL</t>
  </si>
  <si>
    <t>EN ATENCION A SU SOLICITUD DE INCLUSION COMO USUARIO DE NUESTRA EMORESA, ME PERMITO INFORMARLE QUE EN VISITA REALIZADA POR EL PERSONAL TECNICO DE NUESTRA ENTIDAD EL DIA 16/12/2021, SE LOGRO REALIZAR LA CREACION DE RUTA 27-0207-2720-0100-0  Y 27-0207-2710-0101-0 Y LA RESPECTIVA VERIFICACION DE LAS CONDICIONES DE LOS QEUIPOS DE MEDIDRA Y SUS DISPONIBILIDADES PARA LA INCLUSION DE LAS CUENTAS COMO USUARIO DENTRO DE NUESTRO SIC</t>
  </si>
  <si>
    <t>EN ATENCION A SU SOLICITUD DE INCLUSION COMO USUARIO DE NUESTRA EMORESA, ME PERMITO INFORMARLE QUE EN VISITA REALIZADA POR EL PERSONAL TECNICO DE NUESTRA ENTIDAD EL DIA 16/12/2021, SE LOGRO REALIZAR LA CREACION DE RUTA 27-0205-2714-0100-0  Y 27-0205-2714-0000-0 Y LA RESPECTIVA VERIFICACION DE LAS CONDICIONES DE LOS QEUIPOS DE MEDIDRA Y SUS DISPONIBILIDADES PARA LA INCLUSION DE LAS CUENTAS COMO USUARIO DENTRO DE NUESTRO SIC</t>
  </si>
  <si>
    <t>2021002313 - 2021002314</t>
  </si>
  <si>
    <t>LOS PINOS</t>
  </si>
  <si>
    <t>37685373 - 3132046749</t>
  </si>
  <si>
    <t>ELOINA CAMPOS RUIDIAZ</t>
  </si>
  <si>
    <t>DG 57 57 PAR, BARRIO LOS ALPES</t>
  </si>
  <si>
    <t>28007887 - 3043297706</t>
  </si>
  <si>
    <t>MARIA DEL CARMEN SANTOS OTERO</t>
  </si>
  <si>
    <t>CR 36 35A 47, BARRIO ANTONIA SANTOS</t>
  </si>
  <si>
    <t>91428480 - 3125434159 - 3132197476</t>
  </si>
  <si>
    <t>PREDIO RESIDENCIAL SOLICITUD DE CONEXIÓN AL SERVICIO DE ACUEDUCTO Y ALCANTARILLADO</t>
  </si>
  <si>
    <t>CL 37 40 28, BARRIO VILLA DE LEIVA</t>
  </si>
  <si>
    <t>63454799 - 3132259818</t>
  </si>
  <si>
    <t>CR 28 48 30, BARRIO PALMIRA</t>
  </si>
  <si>
    <t>91431151 - 3106367103</t>
  </si>
  <si>
    <t>SOLICITUD DE CONEXIÓN DE ACUEDUCTO Y ALCANTARILLADO</t>
  </si>
  <si>
    <t>CL 65 22 124, BARRIO EL PARNASO</t>
  </si>
  <si>
    <t>91426995 - 3167694670</t>
  </si>
  <si>
    <t>CL 57 12 14, BARRIO PEUBLO NUEVO</t>
  </si>
  <si>
    <t>63459762 - 3175154762</t>
  </si>
  <si>
    <t>CL 42 61 105, BARRIO PADRO CAMPESTRE</t>
  </si>
  <si>
    <t>91426995 - 3167694670 - leidiana.11@hotmail.com</t>
  </si>
  <si>
    <t>EOFRAN MUÑETON VALENCIA</t>
  </si>
  <si>
    <t>CR 41 29 13, BARRIO CASTILLO</t>
  </si>
  <si>
    <t>TORRES DE LA TOCA</t>
  </si>
  <si>
    <t>CR 36D 52 112 PISO 101</t>
  </si>
  <si>
    <t>CRISANTO HERRERA RUEDA</t>
  </si>
  <si>
    <t>13537414 - 3203979515 - herrera.crisanto@gmail.com</t>
  </si>
  <si>
    <t>EN ATENCION A SU SOLICITUD DE INCLUSION COMO USUARIO DEL SERVICIO DE ACUEDUCTO, ME PERMITO CONFIRMAR QUE SU REGISTRO EN NUESTRO SISTEMA DE INFORMACION COMERCIAL HA SIDO ACEPTADO, RAZON POR LA CUAL EL NUMERO DE IDENTIFICACION DE USUARIO ASIGNADO ES EL: ID 068714 CON RUTA 17-0110-6640-0903-0 ASOCIADO AL PREDIO CR 29 47 51 TO 1 AP 903 DEL BARRIO PAMIRA</t>
  </si>
  <si>
    <t>EN ATENCION A SU SOLICITUD DE INCLUSION COMO USUARIO DEL SERVICIO DE ACUEDUCTO, ME PERMITO CONFIRMAR QUE SU REGISTRO EN NUESTRO SISTEMA DE INFORMACION COMERCIAL HA SIDO ACEPTADO, RAZON POR LA CUAL EL NUMERO DE IDENTIFICACION DE USUARIO ASIGNADO ES EL: ID 068713 CON RUTA 27-0208-5740-0200-0 ASOCIADO AL PREDIO CL 72 23 13 AP 301 DEL BARRIO LA LIBERTAD</t>
  </si>
  <si>
    <t>BOSQUES DE LA CIRA II ETAPA</t>
  </si>
  <si>
    <t>91420325 - 3125530778</t>
  </si>
  <si>
    <t>GERARDO PINTO CHAPARRO</t>
  </si>
  <si>
    <t>EN ATENCION A SU SOLICITUD DE INCLUSION COMO USUARIO DEL SERVICIO DE ACUEDUCTO, ME PERMITO CONFIRMAR QUE SU REGISTRO EN NUESTRO SISTEMA DE INFORMACION COMERCIAL HA SIDO ACEPTADO, RAZON POR LA CUAL EL NUMERO DE IDENTIFICACION DE USUARIO ASIGNADO ES EL: ID 068766 CON RUTA 57-0411-3460-0125-0 ASOCIADO AL PREDIO 2 ETAPA CASA SECTOR BAJO DEL BARRIO BOSQUES DE LA CIRA</t>
  </si>
  <si>
    <t>CL 77A 24A 24 PISO 2, 20 DE ENERO ETAPA 3</t>
  </si>
  <si>
    <t>91444644 - 3115671687</t>
  </si>
  <si>
    <t>HADER EDILSON GIL BARRETO</t>
  </si>
  <si>
    <t>EN ATENCION A SU SOLICITUD DE INCLUSION COMO USUARIO DEL SERVICIO DE ACUEDUCTO, ME PERMITO CONFIRMAR QUE SU REGISTRO EN NUESTRO SISTEMA DE INFORMACION COMERCIAL HA SIDO ACEPTADO, RAZON POR LA CUAL EL NUMERO DE IDENTIFICACION DE USUARIO ASIGNADO ES EL: ID 068762 Y 068765 CON RUTA 27-0207-4831-0000-0 ASOCIADO AL PREDIO CL 77A 24A 24 P.2 Y P.1 DEL BARRIO 20 DE ENERO</t>
  </si>
  <si>
    <t>DG 58 19 90, BARRIO BUENA VISTA</t>
  </si>
  <si>
    <t>37580325 - 3015299354 - siralexa_1985@hotmail.com</t>
  </si>
  <si>
    <t>SHIRLEY ALEXANDRA ARCINIEGAS LUGO</t>
  </si>
  <si>
    <t>EN ATENCION A SU SOLICITUD DE INCLUSION COMO USUARIO DEL SERVICIO DE ACUEDUCTO, ME PERMITO CONFIRMAR QUE SU REGISTRO EN NUESTRO SISTEMA DE INFORMACION COMERCIAL HA SIDO ACEPTADO, RAZON POR LA CUAL EL NUMERO DE IDENTIFICACION DE USUARIO ASIGNADO ES EL: ID 068761 CON RUTA 57-0410-2580-0000-0 ASOCIADO AL PREDIO DG 58 19 90 APDEL BARRIO BUENA VISTA</t>
  </si>
  <si>
    <t>CL 55 19 24, BARRIO TORCOROMA</t>
  </si>
  <si>
    <t>37922802 - 3112221295 - ginnycitaos@gmail.com</t>
  </si>
  <si>
    <t>TV 45 62 52 BARRIO LAS GRANJAS</t>
  </si>
  <si>
    <t>1096206069 - 3143357648 jhonalbert_2390@hotmail.com</t>
  </si>
  <si>
    <t>JHON ALBERT BRIÑEZ HERRERA</t>
  </si>
  <si>
    <t>SOLICITUD CAMBIO DE NOMBRE DE PROPIETARIO</t>
  </si>
  <si>
    <t>OFICIO</t>
  </si>
  <si>
    <t>SE REALIZA VISITA AL PREDIO SE VERIFICA QUE SE ENCUENTRA EN CONSTRUCCIÓN, SE ENUNCIA NOVEDAD DE POSIBLE CUENTA NUEVA Y SE ACTUALIZA DATOS EN EL SIC CON EL NUEVO PROPIETARIO</t>
  </si>
  <si>
    <t>CR 41 29 88 P.2  Y P.3</t>
  </si>
  <si>
    <t>37931429-3044912214</t>
  </si>
  <si>
    <t>BERENA DE JESUS DE LA OSSA SANCHEZ</t>
  </si>
  <si>
    <t>EN ATENCION A SU SOLICITUD DE INCLUSION COMO USUARIO DEL SERVICIO DE ACUEDUCTO, ME PERMITO CONFIRMAR QUE SU REGISTRO EN NUESTRO SISTEMA DE INFORMACION COMERCIAL HA SIDO ACEPTADO, RAZON POR LA CUAL EL NUMERO DE IDENTIFICACION DE USUARIO ASIGNADO ES EL: ID 068763 Y 068764 CON RUTA 57-0407-3730-0000-0 ASOCIADO AL PREDIOCR 41 29 88 P.2 Y P.3 DEL BARRIO EL CERRO</t>
  </si>
  <si>
    <t>CR 34A 37A 17 SÓTANO</t>
  </si>
  <si>
    <t>91438912-3202267509-JUALCAME34@HOTMAIL.COM</t>
  </si>
  <si>
    <t>JUAN ALEXANDER CANO MEDINA</t>
  </si>
  <si>
    <t>SOLICITUD DE LEGALIZACIÓN MEDIDOR Y SELLO</t>
  </si>
  <si>
    <t>PETICIÓN</t>
  </si>
  <si>
    <t>RESPUESTA DERECHO DE PETICIÓN DANDO CLARIDAD QUE DEBE DILIGENCIAR EL FORMATO  Y ALLEGAR LOS DOCUMENTOS PARA CREACIÓN DE UNA CUENTA NUEVA.</t>
  </si>
  <si>
    <t>CR 24A 76 46 BARRIO 20 DE ENERO</t>
  </si>
  <si>
    <t>13885218-3123627394</t>
  </si>
  <si>
    <t>NABOR FORERO DUARTE</t>
  </si>
  <si>
    <t>CR 39 53 51 BARRIO ALTOS DEL CAMPESTRE</t>
  </si>
  <si>
    <t>91433198-3506325717 DISTRI_DON_LUCHO@HOTMAIL.COM</t>
  </si>
  <si>
    <t>LUIS ALBERTO FIGUEROA PEÑA</t>
  </si>
  <si>
    <t>CL 42 20 92 BARRIO LA VICTORIA</t>
  </si>
  <si>
    <t>91449774-3208010598 - MOISESMORENO.ES@GMAIL.COM</t>
  </si>
  <si>
    <t>MOISES MORENO</t>
  </si>
  <si>
    <t>CR 36F 56 07 AP 202 BARRIO PRIMERO DE MAYO</t>
  </si>
  <si>
    <t>91441211 - 3143772264-NJMENCO@HOTMAIL.COM</t>
  </si>
  <si>
    <t>NAZER JOSE MENCO SIERRA</t>
  </si>
  <si>
    <t>CR 36F 56 07 AP 201 BARRIO PRIMERO DE MAYO</t>
  </si>
  <si>
    <t>PUESTO 168 PLAZA DE TORCOROMA</t>
  </si>
  <si>
    <t>37508518 - 3164961839</t>
  </si>
  <si>
    <t>ERIKA TATIANA RAMOS VIDES</t>
  </si>
  <si>
    <t>CL 76 30 12 P.2 BARRIO SANTA ISABEL</t>
  </si>
  <si>
    <t>8739520-3107829472</t>
  </si>
  <si>
    <t>WILLIAM ALBERTO DE LA ROSA GAVIRIA</t>
  </si>
  <si>
    <t>CL 33 39 162 BARRIO EL CERRO</t>
  </si>
  <si>
    <t>91206184-3105500743-FERCHOEANDRADE@HOTMAIL.COM</t>
  </si>
  <si>
    <t>FERNANDO ENRIQUE ANDRADE NIÑO</t>
  </si>
  <si>
    <t>CL 33 39 176 BARRIO EL CERRO</t>
  </si>
  <si>
    <t>CL 30A 34 30 P.2 BARRIO CINCUENTENARIO</t>
  </si>
  <si>
    <t>37928609-3133270670-MERYVALERO@HOTMAIL.COM</t>
  </si>
  <si>
    <t>MERY VALERO RINCÓN</t>
  </si>
  <si>
    <t>CL 45 CA 17A 101</t>
  </si>
  <si>
    <t>1096213273-3138369149-KARENARDILA2014@GMAIL.COM</t>
  </si>
  <si>
    <t>KAREN PATRICIA MORALES ARDILA</t>
  </si>
  <si>
    <t>TV 43 CA 30 BARRIO VILLA DEL CORAL</t>
  </si>
  <si>
    <t>28020834-3186444001-ORTIZMARCELA999@GMAIL.COM</t>
  </si>
  <si>
    <t>MARCELINA ORTIZ ALZA</t>
  </si>
  <si>
    <t>CR 24A 76 52 BARRIO 20 DE ENERO</t>
  </si>
  <si>
    <t>13894081 - 3163097561</t>
  </si>
  <si>
    <t>BENJAMIN MOLINA MEJÍA</t>
  </si>
  <si>
    <t>CL 35B 22 32 BARRIO ISLA DEL ZAPATO</t>
  </si>
  <si>
    <t>91436421-3152806542 MELBA.71@HOTMAIL.COM</t>
  </si>
  <si>
    <t>ARIEL MOYA PORTILLO</t>
  </si>
  <si>
    <t>SOLICITUD GARANTIA DEL MEDIDOR</t>
  </si>
  <si>
    <t xml:space="preserve">SOLICITUD </t>
  </si>
  <si>
    <t>RESPUESTA CON EXPLICACIÓN DE EVIDENCIA DE PORQUE SE ENCUENTRA EL COLOR Y EL BUEN FUNCIONAMIENTO DEL EQUIPO DE MEDIDA.</t>
  </si>
  <si>
    <t>CR 42 79 36 BARRIO CAMINOS DE SAN SILVESTRE</t>
  </si>
  <si>
    <t>1005180355-3205695052-DANNAVARGASSISA99@GMAIL.COM</t>
  </si>
  <si>
    <t>ALBERTO FLOREZ ESCOBAR</t>
  </si>
  <si>
    <t>CL 36D 36A 214 BARRIO YARIMA</t>
  </si>
  <si>
    <t>1096210332-3123433861-TATIS_91@HOTMAIL.COM</t>
  </si>
  <si>
    <t>LEIDY TATIANA CAMARGO CALA</t>
  </si>
  <si>
    <t>CL 58 18A 34 BARRIO PUEBLO NUEVO</t>
  </si>
  <si>
    <t>28016251 - 3143508799</t>
  </si>
  <si>
    <t>ANA FRANCISCA SALGADO PALENCIA</t>
  </si>
  <si>
    <t>EN ATENCION A SU SOLICITUD DE INCLUSION COMO USUARIO DE NUESTRA EMPRESA, ME PERMITO INFORMARLE QUE EN VISITA REALIZADA POR EL PERSONAL TECNICO DE NUESTRA ENTIDAD SE OBSERVO QUE EN SU RPEDIO EXISTEN DOS CAMARAS DE REGISTRO CON VARIAS DOMICILIARIAS DENTRO, SIN QUE SE LOGRARA IDENTIFICAR MEDIANTE PRUEBA HIDRAULICA CUAL PERTENECE AL PREDIO PARA EL CUAL SE ESTA REALIZANDO EL TRAMITE DE MATRICULA DEL SERVICIO DE ACUEDUCTO.</t>
  </si>
  <si>
    <t>EN ATENCION A SU SOLICITUD LA CUAL HACE REFERENCIA PARA EL USO DEL SERVICIO DE ACUEDUCTO, HACE CONSTAR QUE:
1. EXISTE DISPONIILIDD INMEDIATA DEL SERVICIO DE ACUEDUCTO PARA LA VIVIENDA UNIFAMILIAR LOCALIZADAS SOBRE LA DG 6O ENTRE LAS CALLE 80/81, MANZA 1 CASA 176 DEL BARRIO CAMINOS DE SAN SILVESTRE DEL AREA URBANA DEL DISTRITO DE BARRANCABERMEJA.
2. LA PRESION PROMEDIO DISPONIBLE ES DE 20 PSI, LA COEXION A LA RED DE ACUEDUCTO SE AUTORIZA UNA VEZ SE VERIFIQUE POR PARTE DE LA EMPRESA QUE SE CUMPLE CON LAS ESPECIFICACIONES TECNICAS, CONFORME A LO ESTABLECIDO EN EL REGLAMENTO TECNICO.
3. EL PUNTO DE CONEXION AL SISTEMA DE ACUEDUCTO SE PODRA REALIZAR EN LA TUBERIA DE 6" HD EXISTENTE SONBRE LA CALLE 80 CON DG 6O ESQUINA.</t>
  </si>
  <si>
    <t>EN ATENCION A SU SOLICITUD DE INCLUSION COMO USUARIO DEL SERVICIO DE ACUEDUCTO, ME PERMITO CONFIRMAR QUE SU REGISTRO EN NUESTRO SISTEMA DE INFORMACION COMERCIAL HA SIDO ACEPTADO, RAZON POR LA CUAL EL NUMERO DE IDENTIFICACION DE USUARIO ASIGNADO ES EL: ID 068722 CON RUTA 47-0317-8971-0000-0 ASOCIADO AL PREDIO TV 47 62 IMPAR DEL BARRIO LAS GRANJAS</t>
  </si>
  <si>
    <t>EN ATENCION A SU SOLICITUD DE INCLUSION COMO USUARIO DE NUESTRA EMPRESA, ME PERMITO INFORMARLE QUE EN VISITA REALIZADA POR EL PERSONAL TECNICO DE NUESTRA ENTIDAD SE IDENTIFICO TAL COMO SE EVIDENCIA EN EL REGISTRO FOTOGRAFICO ADJUNTO, QUE LA CAJILLA DE SEGURIDAD SE ENCUENTRA INSTALADA EN POSICIO VERTICAL LO QUE IMPOSIBILITA LA CORRECTA INSTALACION DEL EQUIPO DE MEDIDA QUE DE ACUERDO A LAS ESPECIFICACIONES TECNICAS DE EQUIPO, REQUIRE UBICARSE EN POSICION HORIZONTAL.</t>
  </si>
  <si>
    <t>EN ATENCION A SU SOLICITUD DE INCLUSION COMO USUARIO DEL SERVICIO DE ACUEDUCTO, ME PERMITO CONFIRMAR QUE SU REGISTRO EN NUESTRO SISTEMA DE INFORMACION COMERCIAL HA SIDO ACEPTADO, RAZON POR LA CUAL EL NUMERO DE IDENTIFICACION DE USUARIO ASIGNADO ES EL: ID 068723 CON RUTA 17-0109-2630-0000-0 ASOCIADO AL PREDIO CL 46A 25 40 PISO 2 DEL BARRIO EL RECREO</t>
  </si>
  <si>
    <t>EN ATENCION A SU SOLICITUD DE INCLUSION COMO USUARIO DE NUESTRA EMPRESA, ME PERMTIO INFORMARLE QUE EN VISITA REALIZADA POR EL PERSONAL TECNICO DE NUESTRA ENTIDAD, SE IDENTIFICO TAL COMO SE EVIDENCIA EN EL REGISTRO FOTOGRAFICO QUE NO SE IDENTIFICA LA ACOMETIDA, NI LA CAJILLA SEGURIDAD, NI SU EQUIPO DE MEDIDA, UNA VEZ QUE SE EFECTUEN LAS ADECUACIONES SE PROCEDERA A REALIZAR LA INCLUSION DE LA CUENTA COMO USUARIO DENTRO DE NUESTRO SIC Y SE PROCEDIO A NOTIFICARLE SU REGISTRO ID</t>
  </si>
  <si>
    <t>EN ATENCION A SU SOLICITUD DE INCLUSION COMO USUARIO DEL SERVICIO DE ACUEDUCTO, ME PERMITO CONFIRMAR QUE SU REGISTRO EN NUESTRO SISTEMA DE INFORMACION COMERCIAL HA SIDO ACEPTADO, RAZON POR LA CUAL EL NUMERO DE IDENTIFICACION DE USUARIO ASIGNADO ES EL: ID 068724 CON RUTA 17-0108-0350-0000-0 ASOCIADO AL PREDIO CL 44 22A 33 AP 202 DEL BARRIO INSCREDIAL</t>
  </si>
  <si>
    <t>EN ATENCION A SU SOLICITUD DE INCLUSION COMO USUARIO DEL SERVICIO DE ACUEDUCTO, ME PERMITO CONFIRMAR QUE SU REGISTRO EN NUESTRO SISTEMA DE INFORMACION COMERCIAL HA SIDO ACEPTADO, RAZON POR LA CUAL EL NUMERO DE IDENTIFICACION DE USUARIO ASIGNADO ES EL: ID 068747 CON RUTA 57-0406-4310-0240-1 ASOCIADO AL PREDIO Cl 37 40 28 P.1  DEL BARRIO VILLA DE LEYVA</t>
  </si>
  <si>
    <t>EN ATENCION A SU SOLICITUD DE INCLUSION COMO USUARIO DEL SERVICIO DE ACUEDUCTO, ME PERMITO CONFIRMAR QUE SU REGISTRO EN NUESTRO SISTEMA DE INFORMACION COMERCIAL HA SIDO ACEPTADO, RAZON POR LA CUAL EL NUMERO DE IDENTIFICACION DE USUARIO ASIGNADO ES EL: ID 068743 CON RUTA 17-0110-4900-0000-0 ASOCIADO AL PREDIO CR 28 48 30 DEL BARRIO PALMIRA</t>
  </si>
  <si>
    <t>SOLICITUD DE ADECUACIONES PARA PODER CREAR LA CUENTA NUEVA.</t>
  </si>
  <si>
    <t>EN ATENCION A SU SOLICITUD DE INCLUSION COMO USUARIO DEL SERVICIO DE ACUEDUCTO, ME PERMITO CONFIRMAR QUE SU REGISTRO EN NUESTRO SISTEMA DE INFORMACION COMERCIAL HA SIDO ACEPTADO, RAZON POR LA CUAL EL NUMERO DE IDENTIFICACION DE USUARIO ASIGNADO ES EL: ID 068745 CON RUTA 27-0211-0610-0100-0 ASOCIADO AL PREDIO CL 57 12 14 P.2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</si>
  <si>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068746 CON RUTA 57-0414-0022-0100-0 ASOCIADO AL PREDIO CL 42 61 105 P. 2 DEL BARRIO PRADO DEL CAMPESTRE</t>
  </si>
  <si>
    <t>EN ATENCION A SU SOLICITUD DE INCLUSION COMO USUARIO DEL SERVICIO DE ACUEDUCTO, ME PERMITO CONFIRMAR QUE SU REGISTRO EN NUESTRO SISTEMA DE INFORMACION COMERCIAL HA SIDO ACEPTADO, RAZON POR LA CUAL EL NUMERO DE IDENTIFICACION DE USUARIO ASIGNADO ES EL: ID 068749 AL 068760 CON 12 RUTAS INICIANDO 37-0302-4132-0202-0 ASOCIADO A LOS PREDIOS CR 36E 58 27 DEL BARRIO ALCAZAR</t>
  </si>
  <si>
    <t>EN ATENCION A SU SOLICITUD DE INCLUSION COMO USUARIO DEL SERVICIO DE ACUEDUCTO, ME PERMITO CONFIRMAR QUE SU REGISTRO EN NUESTRO SISTEMA DE INFORMACION COMERCIAL HA SIDO ACEPTADO, RAZON POR LA CUAL EL NUMERO DE IDENTIFICACION DE USUARIO ASIGNADO ES EL: ID 068741 CON RUTA 57-0407-2390-0100-0 ASOCIADO AL PREDIO CR 41 29 13 AP 301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</si>
  <si>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068748 CON RUTA 37-0310-8110-0100-0 ASOCIADO AL PREDIO CR 36D 52 112 AP DEL BARRIO MIRAFLORES</t>
  </si>
  <si>
    <t>CR 35 55 35 BARRIO 1° MAYO</t>
  </si>
  <si>
    <t>1096204644-3044836274</t>
  </si>
  <si>
    <t>JULIETH VELAIDES QUINTERO</t>
  </si>
  <si>
    <t xml:space="preserve">DERECHO DE PETICIÓN </t>
  </si>
  <si>
    <t>DERECHO DE PETICIÓN</t>
  </si>
  <si>
    <t>DERECHO DE PETICIÓN SOLICITUD DE DEVOLUCIÓN DE DINERO CONSIGNADO POR CONCEPTO DE PAGO DE MEDIDOR.</t>
  </si>
  <si>
    <t>EN ATENCION A SU SOLICITUD DE INCLUSION COMO USUARIO DEL SERVICIO DE ACUEDUCTO, ME PERMITO CONFIRMAR QUE SU REGISTRO EN NUESTRO SISTEMA DE INFORMACION COMERCIAL HA SIDO ACEPTADO, RAZON POR LA CUAL EL NUMERO DE IDENTIFICACION DE USUARIO ASIGNADO ES EL: ID 068767 CON RUTA 17-0107-1141-0000-0 ASOCIADO AL PREDIO CL 42 20 92 A.P.101 DEL BARRIO LA VICTORIA</t>
  </si>
  <si>
    <t>EN ATENCION A SU SOLICITUD DE INCLUSION COMO USUARIO DEL SERVICIO DE ACUEDUCTO, ME PERMITO CONFIRMAR QUE SU REGISTRO EN NUESTRO SISTEMA DE INFORMACION COMERCIAL HA SIDO ACEPTADO, RAZON POR LA CUAL EL NUMERO DE IDENTIFICACION DE USUARIO ASIGNADO ES EL: ID 068768 CON RUTA 37-0303-2460-0100-0 ASOCIADO AL PREDIO CR 36F 56 07 A.P.202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</si>
  <si>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068769 CON RUTA 37-0303-2460-0000-0 ASOCIADO AL PREDIO CR 36F 56 07 A.P.201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</si>
  <si>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068771 CON RUTA 27-0206-9511-0100-0 ASOCIADO AL PREDIO CL 76 30 12 P.2 DEL BARRIO SANTA ISABEL</t>
  </si>
  <si>
    <t>EN ATENCION A SU SOLICITUD DE INCLUSION COMO USUARIO DEL SERVICIO DE ACUEDUCTO, ME PERMITO CONFIRMAR QUE SU REGISTRO EN NUESTRO SISTEMA DE INFORMACION COMERCIAL HA SIDO ACEPTADO, RAZON POR LA CUAL EL NUMERO DE IDENTIFICACION DE USUARIO ASIGNADO ES EL: ID 068770 CON RUTA 27-0207-6870-0000-0 ASOCIADO AL PREDIO CR 24A 7652 A.P.201 DEL BARRIO 2 DE ENERO</t>
  </si>
  <si>
    <t>CL 48 20 72 BARRIO BUENOS AIRES</t>
  </si>
  <si>
    <t>91443284 - 3192969956</t>
  </si>
  <si>
    <t>RICARDO ANTONIO CABALLERO SILVA</t>
  </si>
  <si>
    <t>CL 63 31 17 BARRIO LA FLORESTA</t>
  </si>
  <si>
    <t>1096211571 - 3112427143</t>
  </si>
  <si>
    <t>JONATHAN SMITH LÓPEZ SUÁREZ</t>
  </si>
  <si>
    <t>CL 52 38B 05 AP BARRIO EL CHICO</t>
  </si>
  <si>
    <t>63454625 - 3134824212</t>
  </si>
  <si>
    <t>MARIA MERCEDES SOTELO GUZMAN</t>
  </si>
  <si>
    <t>CR 33 59 150 BARRIO LAS CAMELIAS</t>
  </si>
  <si>
    <t>13,817805 -3138099884</t>
  </si>
  <si>
    <t>JORGE WILLIAM PEREZ DALLOS</t>
  </si>
  <si>
    <t>EN ATENCION A SU SOLICITUD DE INCLUSION COMO USUARIO DEL SERVICIO DE ACUEDUCTO, ME PERMITO CONFIRMAR QUE SU REGISTRO EN NUESTRO SISTEMA DE INFORMACION COMERCIAL HA SIDO ACEPTADO, RAZON POR LA CUAL EL NUMERO DE IDENTIFICACION DE USUARIO ASIGNADO ES EL: ID 068779 CON RUTA 07-0202-2611-0000-0 ASOCIADO AL PREDIO CALLE 55 No. 19- 16 LOCAL DEL BARRIO TORCOROMA</t>
  </si>
  <si>
    <t xml:space="preserve">CL 39 48A 83 BARRIO MINAS DEL PARAISO </t>
  </si>
  <si>
    <t>52266332 - 3044411754</t>
  </si>
  <si>
    <t>LUZ DARY BARRERA BARROSO</t>
  </si>
  <si>
    <t>EN ATENCION A SU SOLICITUD DE INCLUSION COMO USUARIO DEL SERVICIO DE ACUEDUCTO, ME PERMITO CONFIRMAR QUE SU REGISTRO EN NUESTRO SISTEMA DE INFORMACION COMERCIAL HA SIDO ACEPTADO, RAZON POR LA CUAL EL NUMERO DE IDENTIFICACION DE USUARIO ASIGNADO ES EL: ID 068774 CON RUTA 57-0415-1250-0117-9 ASOCIADO AL PREDIO CL 39 53 51 DEL BARRIO ALTOS DEL CAMPESTRE</t>
  </si>
  <si>
    <t>EN ATENCION A SU SOLICITUD DE INCLUSION COMO USUARIO DEL SERVICIO DE ACUEDUCTO, ME PERMITO CONFIRMAR QUE SU REGISTRO EN NUESTRO SISTEMA DE INFORMACION COMERCIAL HA SIDO ACEPTADO, RAZON POR LA CUAL EL NUMERO DE IDENTIFICACION DE USUARIO ASIGNADO ES EL: ID 068781 CON RUTA 07-0203-5085-0100-0 ASOCIADO AL PREDIO LC 168E PLAZA DE MERCADO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</si>
  <si>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068772 CON RUTA 47-0404-3171-0000-0 ASOCIADO AL PREDIO CL 33 39 162 CA 1 DEL BARRIO PLANADA DEL CERRO</t>
  </si>
  <si>
    <t>EN ATENCION A SU SOLICITUD DE INCLUSION COMO USUARIO DEL SERVICIO DE ACUEDUCTO, ME PERMITO CONFIRMAR QUE SU REGISTRO EN NUESTRO SISTEMA DE INFORMACION COMERCIAL HA SIDO ACEPTADO, RAZON POR LA CUAL EL NUMERO DE IDENTIFICACION DE USUARIO ASIGNADO ES EL: ID 068773 CON RUTA 47-0404-3171-0100-0 ASOCIADO AL PREDIO CL 33 39 176 CA 1 DEL BARRIO PLANADA DEL CERRO</t>
  </si>
  <si>
    <t>EN ATENCION A SU SOLICITUD DE INCLUSION COMO USUARIO DEL SERVICIO DE ACUEDUCTO, ME PERMITO CONFIRMAR QUE SU REGISTRO EN NUESTRO SISTEMA DE INFORMACION COMERCIAL HA SIDO ACEPTADO, RAZON POR LA CUAL EL NUMERO DE IDENTIFICACION DE USUARIO ASIGNADO ES EL: ID 068777 CON RUTA 47-0403-3740-0000-0 ASOCIADO AL PREDIO CL 30A 34 30 P.2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</si>
  <si>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068778 CON RUTA 57-0418-0693-0000-0 ASOCIADO AL PREDIO CL 45 CA 17A 101 DEL BARRIO VEREDA LA INDEPENDENCIA</t>
  </si>
  <si>
    <t>EN ATENCION A SU SOLICITUD DE INCLUSION COMO USUARIO DEL SERVICIO DE ACUEDUCTO, ME PERMITO CONFIRMAR QUE SU REGISTRO EN NUESTRO SISTEMA DE INFORMACION COMERCIAL HA SIDO ACEPTADO, RAZON POR LA CUAL EL NUMERO DE IDENTIFICACION DE USUARIO ASIGNADO ES EL: ID 068776 CON RUTA 47-0313-4620-0100-0 ASOCIADO AL PREDIO TV 43 54D 26 AP. DEL BARRIO VILLAS DE CORAL</t>
  </si>
  <si>
    <t>EN ATENCION A SU SOLICITUD DE INCLUSION COMO USUARIO DEL SERVICIO DE ACUEDUCTO, ME PERMITO CONFIRMAR QUE SU REGISTRO EN NUESTRO SISTEMA DE INFORMACION COMERCIAL HA SIDO ACEPTADO, RAZON POR LA CUAL EL NUMERO DE IDENTIFICACION DE USUARIO ASIGNADO ES EL: ID 068782 CON RUTA 37-0306-4920-0230-0 ASOCIADO AL PREDIO CR 42 79 36 DEL BARRIO CAMINOS DE SAN SILVESTRE</t>
  </si>
  <si>
    <t>EN ATENCION A SU SOLICITUD DE INCLUSION COMO USUARIO DEL SERVICIO DE ACUEDUCTO, ME PERMITO CONFIRMAR QUE SU REGISTRO EN NUESTRO SISTEMA DE INFORMACION COMERCIAL HA SIDO ACEPTADO, RAZON POR LA CUAL EL NUMERO DE IDENTIFICACION DE USUARIO ASIGNADO ES EL: ID 068780 CON RUTA 27-0202-0500-0000-0 ASOCIADO AL PREDIO CL 58 18A 34 AP.101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</si>
  <si>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068775 CON RUTA 47-0317-0019-0000-0 ASOCIADO AL PREDIO DG 57 TV 46 DEL BARRIO LOS ALPES</t>
  </si>
  <si>
    <t>2022120000774-1</t>
  </si>
  <si>
    <t>EN ATENCION A SU SOLICITUD DE INCLUSION COMO USUARIO DEL SERVICIO DE ACUEDUCTO, ME PERMITO CONFIRMAR QUE SU REGISTRO EN NUESTRO SISTEMA DE INFORMACION COMERCIAL HA SIDO ACEPTADO, RAZON POR LA CUAL EL NUMERO DE IDENTIFICACION DE USUARIO ASIGNADO ES EL: ID 068783 CON RUTA 57-0406-1380-0100-0 ASOCIADO AL PREDIO Cl 36D 36A 211 P.2 DEL BARRIO YARIMA</t>
  </si>
  <si>
    <t>EN ATENCION A SU SOLICITUD DE INCLUSION COMO USUARIO DEL SERVICIO DE ACUEDUCTO, ME PERMITO CONFIRMAR QUE SU REGISTRO EN NUESTRO SISTEMA DE INFORMACION COMERCIAL HA SIDO ACEPTADO, RAZON POR LA CUAL EL NUMERO DE IDENTIFICACION DE USUARIO ASIGNADO ES EL: ID 068788 CON RUTA 27-0208-8390-0100-0 ASOCIADO AL PREDIO CL 63 31 17 P.2 DEL BARRIO LA FLORESTA</t>
  </si>
  <si>
    <t>EN ATENCION A SU SOLICITUD DE INCLUSION COMO USUARIO DEL SERVICIO DE ACUEDUCTO, ME PERMITO CONFIRMAR QUE SU REGISTRO EN NUESTRO SISTEMA DE INFORMACION COMERCIAL HA SIDO ACEPTADO, RAZON POR LA CUAL EL NUMERO DE IDENTIFICACION DE USUARIO ASIGNADO ES EL: ID 068786 Y 068787 CON RUTA 07-0205-3331-0100-0 Y 07-0205-3331-0000-0 ASOCIADO AL PREDIO CR 33 59 150 BO.12 Y BO.11 DEL BARRIO LAS CAMELIAS</t>
  </si>
  <si>
    <t>EN ATENCION A SU SOLICITUD DE INCLUSION COMO USUARIO DEL SERVICIO DE ACUEDUCTO, ME PERMITO CONFIRMAR QUE SU REGISTRO EN NUESTRO SISTEMA DE INFORMACION COMERCIAL HA SIDO ACEPTADO, RAZON POR LA CUAL EL NUMERO DE IDENTIFICACION DE USUARIO ASIGNADO ES EL: ID 068784 CON RUTA 07-0106-2390-0100-0 ASOCIADO AL PREDIO CL 48 20 72 DEL BARRIO BUENOS AIRES</t>
  </si>
  <si>
    <t xml:space="preserve">EN ATENCION A SU SOLICITUD DE INCLUSION COMO USUARIO DEL SERVICIO DE ACUEDUCTO, ME PERMITO CONFIRMAR QUE SU REGISTRO EN NUESTRO SISTEMA DE INFORMACION COMERCIAL HA SIDO ACEPTADO, RAZON POR LA CUAL EL NUMERO DE IDENTIFICACION DE USUARIO ASIGNADO ES EL: ID 068785 CON RUTA 37-0310-6800-0100-0 ASOCIADO AL PREDIO CL 52 38B 05 AP. DEL BARRIO CHICÓ </t>
  </si>
  <si>
    <t>TV 46 DG 56 - 20 CA.10 BARRIO LOS ALPES</t>
  </si>
  <si>
    <t>1096214639 - 3155514882</t>
  </si>
  <si>
    <t>OSCAR RODRIGUEZ SANABRIA</t>
  </si>
  <si>
    <t>CR 6 7 Y CL 51 SEC CIAL LOCAL 09</t>
  </si>
  <si>
    <t>890200122-8 / 3182062301 - 6003835</t>
  </si>
  <si>
    <t>PREDIO CIAL, SOLICITUD DE INDEPENDIZACION DEL SERVICIO DE ACUEDUCTO Y ALCANTARILLADO</t>
  </si>
  <si>
    <t>CL 53 16 21 BARRIO URIBE URIBE</t>
  </si>
  <si>
    <t>91432518 - 3138710371</t>
  </si>
  <si>
    <t>LUIS RAMIREZ JIMENEZ</t>
  </si>
  <si>
    <t>CL 71 20 119 BARRIO LA LIBERTAD</t>
  </si>
  <si>
    <t>91234788 - DEISYCORTESMARTINEZ7@GMAIL.COM</t>
  </si>
  <si>
    <t>JOSÉ FILLIPPO GARAY</t>
  </si>
  <si>
    <t>SOLICITUD DE REVISION LUGAR DE INSTALACION DEL MEDIDOR</t>
  </si>
  <si>
    <t>SOLICITUD</t>
  </si>
  <si>
    <t>CR 36 65 09 AP.102 BARRIO SAN PEDRO CLAVER</t>
  </si>
  <si>
    <t>CR 51 48D 47 BARRIO VILLARELYS II</t>
  </si>
  <si>
    <t>1096225399 - 3204221979</t>
  </si>
  <si>
    <t>SIRLEY ANDREA CABRERA TORRES</t>
  </si>
  <si>
    <t>CL 47 22 56 P.2 BARRIO INSCREDIAL</t>
  </si>
  <si>
    <t>13884942 - 3167463567</t>
  </si>
  <si>
    <t>PEDRO GUERRA SERPA</t>
  </si>
  <si>
    <t>TV 45 58 18 BARRIO LAS GRANJAS - SECTOR 20 DE JULIO</t>
  </si>
  <si>
    <t>1010161313 - 3148636394</t>
  </si>
  <si>
    <t>CARLOS ANDRES PINZÓN MATEUS</t>
  </si>
  <si>
    <t xml:space="preserve">CL 29B 38 27 BARRIO EL CERRO </t>
  </si>
  <si>
    <t>CL 27 47 28 BARRIO EL CERRO</t>
  </si>
  <si>
    <t>91444511 - 3112274157</t>
  </si>
  <si>
    <t>JOSE LUIS SALAS MADRID</t>
  </si>
  <si>
    <t>CL 35 33C 17 AP.301 BARRIO CINCUENTENARIO</t>
  </si>
  <si>
    <t>73006056 - 3138550236</t>
  </si>
  <si>
    <t>FABIAN ALEXIS OLAVE NUÑEZ</t>
  </si>
  <si>
    <t>CL 35 33C 17 AP.202 BARRIO CINCUENTENARIO</t>
  </si>
  <si>
    <t>CL 35 33C 17 LOCAL BARRIO CINCUENTENARIO</t>
  </si>
  <si>
    <t>CL 67 31 14/16 BARRIO FLORESTA ALTA</t>
  </si>
  <si>
    <t>900.076.166-5. TEL. 6229494</t>
  </si>
  <si>
    <t>LEOTECNICAS LTDA</t>
  </si>
  <si>
    <t>CUATRO PREDIOS RESIDENCIALES, SOLICITUD DE INDEPENDIZACION DEL SERVICIO DE ACUEDUCTO Y ALCANTARILLADO</t>
  </si>
  <si>
    <t>CL 65 10 31 BARRIO LA ESPERANZA</t>
  </si>
  <si>
    <t>28014670 - 3153362019</t>
  </si>
  <si>
    <t>EDILMA SAAVEDRA ACUÑA</t>
  </si>
  <si>
    <t>RESPUESTA CON RATIFICACIÓN DE DIRECCIÓN CORRECTA, SE ENVIA POR MEDIO DE CORREO ELECTRÓNICO Y SE EVIDENCIA LA INDICACIÓN EN EL SIC.</t>
  </si>
  <si>
    <t>CR 27 49 26 BARRIO COLOMBIA</t>
  </si>
  <si>
    <t>60328358 - 3134203145</t>
  </si>
  <si>
    <t>LILIAN CECILIA GARCIA PÉREZ</t>
  </si>
  <si>
    <t>EN ATENCION A SU SOLICITUD DE INCLUSION COMO USUARIO DEL SERVICIO DE ACUEDUCTO, ME PERMITO CONFIRMAR QUE SU REGISTRO EN NUESTRO SISTEMA DE INFORMACION COMERCIAL HA SIDO ACEPTADO, RAZON POR LA CUAL EL NUMERO DE IDENTIFICACION DE USUARIO ASIGNADO ES EL: ID 068799 CON RUTA 57-0415-2100-1912-0 ASOCIADO AL PREDIO CL 39 48A 83 DEL BARRIO MINAS DEL PARAISO</t>
  </si>
  <si>
    <t>EN ATENCION A SU SOLICITUD DE INCLUSION COMO USUARIO DEL SERVICIO DE ACUEDUCTO, ME PERMITO CONFIRMAR QUE SU REGISTRO EN NUESTRO SISTEMA DE INFORMACION COMERCIAL HA SIDO ACEPTADO, RAZON POR LA CUAL EL NUMERO DE IDENTIFICACION DE USUARIO ASIGNADO ES EL: ID 068790 CON RUTA 07-0102-2120-0099-0 ASOCIADO AL PREDIO CR 6 CL 51 LC 09 DEL BARRIO SECTOR CIAL</t>
  </si>
  <si>
    <t>EN ATENCION A SU SOLICITUD DE INCLUSION COMO USUARIO DEL SERVICIO DE ACUEDUCTO, ME PERMITO CONFIRMAR QUE SU REGISTRO EN NUESTRO SISTEMA DE INFORMACION COMERCIAL HA SIDO ACEPTADO, RAZON POR LA CUAL EL NUMERO DE IDENTIFICACION DE USUARIO ASIGNADO ES EL: ID 068791 CON RUTA 27-0201-1410-0102-0 ASOCIADO AL PREDIO CL 53 16 21 AP.401 DEL BARRIO URIBE URIBE</t>
  </si>
  <si>
    <t>EN ATENCION A SU SOLICITUD DE INCLUSION COMO USUARIO DEL SERVICIO DE ACUEDUCTO, ME PERMITO CONFIRMAR QUE SU REGISTRO EN NUESTRO SISTEMA DE INFORMACION COMERCIAL HA SIDO ACEPTADO, RAZON POR LA CUAL EL NUMERO DE IDENTIFICACION DE USUARIO ASIGNADO ES EL: ID 068792 CON RUTA 37-0302-0230-0116-0 ASOCIADO AL PREDIO CR 36 65 09 AP. 102 DEL BARRIO SAN PEDRO</t>
  </si>
  <si>
    <t>EN ATENCION A SU SOLICITUD DE INCLUSION COMO USUARIO DEL SERVICIO DE ACUEDUCTO, ME PERMITO CONFIRMAR QUE SU REGISTRO EN NUESTRO SISTEMA DE INFORMACION COMERCIAL HA SIDO ACEPTADO, RAZON POR LA CUAL EL NUMERO DE IDENTIFICACION DE USUARIO ASIGNADO ES EL: ID 068793 CON RUTA 57-0416-0501-0000-0 ASOCIADO AL PREDIO CR 51 48D 47 AP DEL BARRIO VILLARELYS II</t>
  </si>
  <si>
    <t>EN ATENCION A SU SOLICITUD DE INCLUSION COMO USUARIO DEL SERVICIO DE ACUEDUCTO, ME PERMITO CONFIRMAR QUE SU REGISTRO EN NUESTRO SISTEMA DE INFORMACION COMERCIAL HA SIDO ACEPTADO, RAZON POR LA CUAL EL NUMERO DE IDENTIFICACION DE USUARIO ASIGNADO ES EL: ID 068789 CON RUTA 17-0108-2171-0100-0 ASOCIADO AL PREDIO CL 47 22 56 P.2 DEL BARRIO INSCREDIAL</t>
  </si>
  <si>
    <t>EN ATENCION A SU SOLICITUD DE INCLUSION COMO USUARIO DEL SERVICIO DE ACUEDUCTO, ME PERMITO CONFIRMAR QUE SU REGISTRO EN NUESTRO SISTEMA DE INFORMACION COMERCIAL HA SIDO ACEPTADO, RAZON POR LA CUAL EL NUMERO DE IDENTIFICACION DE USUARIO ASIGNADO ES EL: ID 068794 CON RUTA 47-0316-1037-0000-0 ASOCIADO AL PREDIO TV 45A 58 18 AP  DEL BARRIO LAS GRANJAS</t>
  </si>
  <si>
    <t>EN ATENCION A SU SOLICITUD DE INCLUSION COMO USUARIO DEL SERVICIO DE ACUEDUCTO, ME PERMITO CONFIRMAR QUE SU REGISTRO EN NUESTRO SISTEMA DE INFORMACION COMERCIAL HA SIDO ACEPTADO, RAZON POR LA CUAL EL NUMERO DE IDENTIFICACION DE USUARIO ASIGNADO ES EL: ID 068795 CON RUTA 57-0407-7780-0000-0 ASOCIADO AL PREDIO CL 27 47 28 AP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</si>
  <si>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068798 CON RUTA 47-0401-1960-0102-0 ASOCIADO AL PREDIO CL 35 33C 17 AP.301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</si>
  <si>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068797 CON RUTA 47-0401-1960-0101-0 ASOCIADO AL PREDIO CL 35 33C 17 AP.202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</si>
  <si>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068796 CON RUTA 07-0401-1960-0000-0 ASOCIADO AL PREDIO CL 35 33C 17 LC  DEL BARRIO EL CINCUENTENARIO</t>
  </si>
  <si>
    <t>CR 36D 56 64 BARRIO PRIMERO DE MAYO</t>
  </si>
  <si>
    <t>JHON ALFREDO TORRES CADENA</t>
  </si>
  <si>
    <t>TV. 46 57 20 CA 5 BARRIO LOS ALPES</t>
  </si>
  <si>
    <t>13566064 - 3202286328</t>
  </si>
  <si>
    <t>91444569 - 3187440732</t>
  </si>
  <si>
    <t>EDINSON GALVIS PALLARES</t>
  </si>
  <si>
    <t>CL 73 31 49 BARRIO LA FLORESTA</t>
  </si>
  <si>
    <t>1098604260 - 3132799517</t>
  </si>
  <si>
    <t>YEHISON JAVIER SALCEDO RAMOS</t>
  </si>
  <si>
    <t>CL 38 61 55 BARRIO CAMPESTRE</t>
  </si>
  <si>
    <t>1096224283 - 3106690597</t>
  </si>
  <si>
    <t>ALDEMAR FABIAN OLIVEROS ACEVEDO</t>
  </si>
  <si>
    <t>CL 27A 44 37 BARRIO LA COLMENA</t>
  </si>
  <si>
    <t>13571083 - 3132628221</t>
  </si>
  <si>
    <t>EDWIN SANTANA PAREJA</t>
  </si>
  <si>
    <t>CR 27 47 56 BARRIO EL RECREO</t>
  </si>
  <si>
    <t>ANA MARIA OLAVE VELANDIA</t>
  </si>
  <si>
    <t>91438912 - 3202257509</t>
  </si>
  <si>
    <t>CR 36E 58 27 BARRIO ALCAZAR</t>
  </si>
  <si>
    <t>900422865-1 / 3175003607</t>
  </si>
  <si>
    <t>CL 50 1 - 27 INTERIOR SECTOR EL MUELLE</t>
  </si>
  <si>
    <t>37933717 - 3143810961</t>
  </si>
  <si>
    <t>GLORIA ELENA POSADA GÓMEZ</t>
  </si>
  <si>
    <t>TV 45 62 52 AP.201 BARRIO LAS GRANJAS</t>
  </si>
  <si>
    <t>1096206069 - 3143357648</t>
  </si>
  <si>
    <t>CL 35 37 77. AP. 201 BARRIO LOS PINOS</t>
  </si>
  <si>
    <t>13886758 - 3102792124</t>
  </si>
  <si>
    <t>WALTER ENRIQUE AGUAS MOREO</t>
  </si>
  <si>
    <t>CL 41 75 12 BARRIO LOS FUNDADORES</t>
  </si>
  <si>
    <t>13851127 - 3115808138</t>
  </si>
  <si>
    <t>MIGUEL ABRAHAN JANNE SANCHEZ</t>
  </si>
  <si>
    <t>CR 19 57 36 BARRIO GALAN</t>
  </si>
  <si>
    <t>37916877 - 3163207789</t>
  </si>
  <si>
    <t>LEDIS HERNÁNDEZ GALVAN</t>
  </si>
  <si>
    <t>CL 47 21A 48 BARRIO INSCREDIAL</t>
  </si>
  <si>
    <t>28002907 - 6223624</t>
  </si>
  <si>
    <t>ALBENIA MARÍA GUERRA DE CHAMARRAVI</t>
  </si>
  <si>
    <t>PREDIO RESIDENCIAL, SOLICITUD DE INDEPENDIZACION DEL SERVICIO DE ACUEDUCTO Y ALCANTARILLADO DE DOS PREDIOS</t>
  </si>
  <si>
    <t>CR 34D 53 03 BARRIO PRIMERO DE MAYO</t>
  </si>
  <si>
    <t>37932503 - 3133164741</t>
  </si>
  <si>
    <t>SARA PÉREZ ALVARADO</t>
  </si>
  <si>
    <t>VILLA LUISA ETAPA 4, VÍA LAS PARRILLAS</t>
  </si>
  <si>
    <t>91286423 - 3112974242</t>
  </si>
  <si>
    <t>MANUEL ANTONIO ALVAREZ ARDILA</t>
  </si>
  <si>
    <t>EN ATENCION A SU SOLICITUD DE INCLUSION COMO USUARIO DEL SERVICIO DE ACUEDUCTO, ME PERMITO CONFIRMAR QUE SU REGISTRO EN NUESTRO SISTEMA DE INFORMACION COMERCIAL HA SIDO ACEPTADO, RAZON POR LA CUAL EL NUMERO DE IDENTIFICACION DE USUARIO ASIGNADO ES EL: ID 068804 CON RUTA 57-0407-1090-0000-0 ASOCIADO AL PREDIO CL 29B 38 27 AP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</si>
  <si>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068800 CON RUTA 47-0317-1120-0000-1 ASOCIADO AL PREDIO TV 46 57 20 CA 10 DEL BARRIO LOS ALPES</t>
  </si>
  <si>
    <t>EN ATENCION A SU SOLICITUD DE INCLUSION COMO USUARIO DEL SERVICIO DE ACUEDUCTO, ME PERMITO CONFIRMAR QUE SU REGISTRO EN NUESTRO SISTEMA DE INFORMACION COMERCIAL HA SIDO ACEPTADO, RAZON POR LA CUAL EL NUMERO DE IDENTIFICACION DE USUARIO ASIGNADO ES EL: ID 068803 CON RUTA 37-0301-6191-0000-0 ASOCIADO AL PREDIO CL 65 10 31 AP. 101  DEL BARRIO LA ESPERANZA</t>
  </si>
  <si>
    <t>EN ATENCION A SU SOLICITUD DE INCLUSION COMO USUARIO DEL SERVICIO DE ACUEDUCTO, ME PERMITO CONFIRMAR QUE SU REGISTRO EN NUESTRO SISTEMA DE INFORMACION COMERCIAL HA SIDO ACEPTADO, RAZON POR LA CUAL EL NUMERO DE IDENTIFICACION DE USUARIO ASIGNADO ES EL: ID 068805 CON RUTA 27-0206-1060-0301-0 ASOCIADO AL PREDIO CL 67 31 14 AP.301  DEL BARRIO LA FLORESTA, SON CUATRO ID 068806-807-808.</t>
  </si>
  <si>
    <t>CL 45 CASA 45 VEREDA LA INDEPENDENCIA</t>
  </si>
  <si>
    <t>1096228103 - 3102920470</t>
  </si>
  <si>
    <t>CLEY DIAZ MADERA</t>
  </si>
  <si>
    <t>CR 20 77 21 AP.301 BARRIO CAMPO HERMOSO</t>
  </si>
  <si>
    <t>1096189355 - 3115317250</t>
  </si>
  <si>
    <t>ADRIANA PAOLA RUEDA DELGADO</t>
  </si>
  <si>
    <t>CL 50 24 07 BARRIO COLOMBIA</t>
  </si>
  <si>
    <t>13884478 - 3158586144</t>
  </si>
  <si>
    <t>GONZALO PARRA - EDS EL TREBOL</t>
  </si>
  <si>
    <t>EN ATENCION A SU SOLICITUD DE INCLUSION COMO USUARIO DEL SERVICIO DE ACUEDUCTO, ME PERMITO CONFIRMAR QUE SU REGISTRO EN NUESTRO SISTEMA DE INFORMACION COMERCIAL HA SIDO ACEPTADO, RAZON POR LA CUAL EL NUMERO DE IDENTIFICACION DE USUARIO ASIGNADO ES EL: ID 068813 CON RUTA 47-0317-1125-0000-0 ASOCIADO AL PREDIO TV 46 57 20 CA 5  DEL BARRIO LOS ALPES</t>
  </si>
  <si>
    <t>SE REALIZA VISITA AL PREDIO SE LEVANTA ACTA Y SE SOLICITA ADECUACIÓN PARA LA ACOMETIDA Y LA CAJA.
EN ATENCION A SU SOLICITUD DE INCLUSION COMO USUARIO DEL SERVICIO DE ACUEDUCTO, ME PERMITO CONFIRMAR QUE SU REGISTRO EN NUESTRO SISTEMA DE INFORMACION COMERCIAL HA SIDO ACEPTADO, RAZON POR LA CUAL EL NUMERO DE IDENTIFICACION DE USUARIO ASIGNADO ES EL: ID 068877 CON RUTA 27-0207-3860-0100-0 ASOCIADO AL PREDIO CR 24A 76 46 DEL BARRIO 20 DE ENERO</t>
  </si>
  <si>
    <t>20221200001891
20221200016121</t>
  </si>
  <si>
    <t>17/01/2022
17/03/2022</t>
  </si>
  <si>
    <t>EN ATENCION A SU SOLICITUD DE INCLUSION COMO USUARIO DEL SERVICIO DE ACUEDUCTO, ME PERMITO CONFIRMAR QUE SU REGISTRO EN NUESTRO SISTEMA DE INFORMACION COMERCIAL HA SIDO ACEPTADO, RAZON POR LA CUAL EL NUMERO DE IDENTIFICACION DE USUARIO ASIGNADO ES EL: ID 068812 CON RUTA 17-0110-6000-0100-0 ASOCIADO AL PREDIO CR 27 49 26 P. 2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</si>
  <si>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068809 Y 068810 CON RUTA 07-0206-3862-0000-0 Y 07-0206-3863-0000-0 ASOCIADO AL PREDIO CL 73 3149 LC 1 Y 2  DEL BARRIO LA FLORESTA</t>
  </si>
  <si>
    <t>EN ATENCION A SU SOLICITUD DE INCLUSION COMO USUARIO DEL SERVICIO DE ACUEDUCTO, ME PERMITO CONFIRMAR QUE SU REGISTRO EN NUESTRO SISTEMA DE INFORMACION COMERCIAL HA SIDO ACEPTADO, RAZON POR LA CUAL EL NUMERO DE IDENTIFICACION DE USUARIO ASIGNADO ES EL: ID 068811 CON RUTA 37-0303-1830-0100-0 ASOCIADO AL PREDIO CR 36D 56 64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</si>
  <si>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068814 CON RUTA 37-0305-4051-0000-0 ASOCIADO AL PREDIO CR 34D 53 03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</si>
  <si>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068815 CON RUTA 57-0415-8940-0101-0 ASOCIADO AL PREDIO CR 34A 37A 17 SOTANO DEL BARRIO SANTA BARBARA</t>
  </si>
  <si>
    <t>EN ATENCION A SU SOLICITUD DE INCLUSION COMO USUARIO DEL SERVICIO DE ACUEDUCTO, ME PERMITO CONFIRMAR QUE SU REGISTRO EN NUESTRO SISTEMA DE INFORMACION COMERCIAL HA SIDO ACEPTADO, RAZON POR LA CUAL EL NUMERO DE IDENTIFICACION DE USUARIO ASIGNADO ES EL: ID 068816 CON RUTA 47-0316-4230-0100-0 ASOCIADO AL PREDIO TV 45 62 52 AP.201 DEL BARRIO LAS GRANJAS</t>
  </si>
  <si>
    <t>EN ATENCION A SU SOLICITUD DE INCLUSION COMO USUARIO DEL SERVICIO DE ACUEDUCTO, ME PERMITO CONFIRMAR QUE SU REGISTRO EN NUESTRO SISTEMA DE INFORMACION COMERCIAL HA SIDO ACEPTADO, RAZON POR LA CUAL EL NUMERO DE IDENTIFICACION DE USUARIO ASIGNADO ES EL: ID 068817 Y 068818 CON RUTA 37-0302-4132-0402-0 Y 37-0302-4132-0503-0 ASOCIADO AL PREDIO CR 36E 58 27 AP. 402 Y 503 DEL BARRIO EDIF. LA TOCCA B. EL DANUBIO</t>
  </si>
  <si>
    <t>EN ATENCION A SU SOLICITUD DE INCLUSION COMO USUARIO DEL SERVICIO DE ACUEDUCTO, ME PERMITO CONFIRMAR QUE SU REGISTRO EN NUESTRO SISTEMA DE INFORMACION COMERCIAL HA SIDO ACEPTADO, RAZON POR LA CUAL EL NUMERO DE IDENTIFICACION DE USUARIO ASIGNADO ES EL: ID 068819 CON RUTA 57-0418-1620-0000-0 ASOCIADO AL PREDIO CL 45 CA 45 DE LA VEREDA LA INDEPENDENCIA</t>
  </si>
  <si>
    <t>EN ATENCION A SU SOLICITUD DE INCLUSION COMO USUARIO DEL SERVICIO DE ACUEDUCTO, ME PERMITO CONFIRMAR QUE SU REGISTRO EN NUESTRO SISTEMA DE INFORMACION COMERCIAL HA SIDO ACEPTADO, RAZON POR LA CUAL EL NUMERO DE IDENTIFICACION DE USUARIO ASIGNADO ES EL: ID 068820 CON RUTA 27-0208-6989-0082-0 ASOCIADO AL PREDIO cr 20 77 21 ap. 301 DEL BARRIO CAMPO HERMOSO</t>
  </si>
  <si>
    <t>EN ATENCION A SU SOLICITUD DE INCLUSION COMO USUARIO DEL SERVICIO DE ACUEDUCTO, ME PERMITO CONFIRMAR QUE SU REGISTRO EN NUESTRO SISTEMA DE INFORMACION COMERCIAL HA SIDO ACEPTADO, RAZON POR LA CUAL EL NUMERO DE IDENTIFICACION DE USUARIO ASIGNADO ES EL: ID 068825 CON RUTA 57-0407-7609-0000-0 ASOCIADO AL PREDIO CL 27A 44 37 DEL BARRIO LAS COLMENAS</t>
  </si>
  <si>
    <t>EN ATENCION A SU SOLICITUD DE INCLUSION COMO USUARIO DEL SERVICIO DE ACUEDUCTO, ME PERMITO CONFIRMAR QUE SU REGISTRO EN NUESTRO SISTEMA DE INFORMACION COMERCIAL HA SIDO ACEPTADO, RAZON POR LA CUAL EL NUMERO DE IDENTIFICACION DE USUARIO ASIGNADO ES EL: ID 068821 CON RUTA 17-0110-4541-0000-0 ASOCIADO AL PREDIO CR 27 47 56 P. 2 DEL BARRIO EL RECREO</t>
  </si>
  <si>
    <t>EN ATENCION A SU SOLICITUD DE INCLUSION COMO USUARIO DEL SERVICIO DE ACUEDUCTO, ME PERMITO CONFIRMAR QUE SU REGISTRO EN NUESTRO SISTEMA DE INFORMACION COMERCIAL HA SIDO ACEPTADO, RAZON POR LA CUAL EL NUMERO DE IDENTIFICACION DE USUARIO ASIGNADO ES EL: ID 068822 Y 068823 CON RUTA 57-0414-0537-0000-0 Y 57-0414-0537-0101-0 ASOCIADO AL PREDIO CL 41 75 12 AP. 201 Y 202  DEL BARRIO LOS FUNDADORES</t>
  </si>
  <si>
    <t>EN ATENCION A SU SOLICITUD DE INCLUSION COMO USUARIO DEL SERVICIO DE ACUEDUCTO, ME PERMITO CONFIRMAR QUE SU REGISTRO EN NUESTRO SISTEMA DE INFORMACION COMERCIAL HA SIDO ACEPTADO, RAZON POR LA CUAL EL NUMERO DE IDENTIFICACION DE USUARIO ASIGNADO ES EL: ID 068824 CON RUTA 07-0413-3980-0105-0 ASOCIADO AL PREDIO CL 43 60 05 LO 01 DEL BARRIO MARIA EUGENIA</t>
  </si>
  <si>
    <t>EN ATENCION A SU SOLICITUD DE INCLUSION COMO USUARIO DEL SERVICIO DE ACUEDUCTO, ME PERMITO CONFIRMAR QUE SU REGISTRO EN NUESTRO SISTEMA DE INFORMACION COMERCIAL HA SIDO ACEPTADO, RAZON POR LA CUAL EL NUMERO DE IDENTIFICACION DE USUARIO ASIGNADO ES EL: ID 068880 CON RUTA 57-0414-0735-0000-0 ASOCIADO AL PREDIO CL 38 61 55 DEL BARRIO EL CAMPESTRE</t>
  </si>
  <si>
    <t>EN ATENCION A SU SOLICITUD DE INCLUSION COMO USUARIO DEL SERVICIO DE ACUEDUCTO, ME PERMITO CONFIRMAR QUE SU REGISTRO EN NUESTRO SISTEMA DE INFORMACION COMERCIAL HA SIDO ACEPTADO, RAZON POR LA CUAL EL NUMERO DE IDENTIFICACION DE USUARIO ASIGNADO ES EL: ID 068872 CON RUTA 27-0203-2410-0103-0 ASOCIADO AL PREDIO CR 19 57 36 DEL BARRIO GALAN GÓMEZ</t>
  </si>
  <si>
    <t>EN ATENCION A SU SOLICITUD DE INCLUSION COMO USUARIO DEL SERVICIO DE ACUEDUCTO, ME PERMITO CONFIRMAR QUE SU REGISTRO EN NUESTRO SISTEMA DE INFORMACION COMERCIAL HA SIDO ACEPTADO, RAZON POR LA CUAL EL NUMERO DE IDENTIFICACION DE USUARIO ASIGNADO ES EL: ID 068871 CON RUTA 17-0101-3341-0000-0 ASOCIADO AL PREDIO CL 50 1 27 IN DEL BARRIO SECTOR COMERCIAL</t>
  </si>
  <si>
    <t>EN ATENCION A SU SOLICITUD DE INCLUSION COMO USUARIO DEL SERVICIO DE ACUEDUCTO, ME PERMITO CONFIRMAR QUE SU REGISTRO EN NUESTRO SISTEMA DE INFORMACION COMERCIAL HA SIDO ACEPTADO, RAZON POR LA CUAL EL NUMERO DE IDENTIFICACION DE USUARIO ASIGNADO ES EL: ID 068873 y 068874 CON RUTA 07-0109-5160-0100-0 Y 07-0109-5180-0000-0 ASOCIADO AL PREDIO CL 50 24 07 LC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</si>
  <si>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068830 CON RUTA 47-0319-8536-0000-0 ASOCIADO AL PREDIO ETAPA 4 VILLA LUISA</t>
  </si>
  <si>
    <t xml:space="preserve">TV. 49 57 94 INT 201. </t>
  </si>
  <si>
    <t>UNIÓN TEMPORAL DANUBIO</t>
  </si>
  <si>
    <t>CUARENTA PREDIOS RESIDENCIALES, SOLICITUD DE INDEPENDIZACION DEL SERVICIO DE ACUEDUCTO Y ALCANTARILLADO</t>
  </si>
  <si>
    <t>EN ATENCION A SU SOLICITUD DE INCLUSION COMO USUARIO DEL SERVICIO DE ACUEDUCTO, ME PERMITO CONFIRMAR QUE SU REGISTRO EN NUESTRO SISTEMA DE INFORMACION COMERCIAL HA SIDO ACEPTADO, RAZON POR LA CUAL EL NUMERO DE IDENTIFICACION DE USUARIO ASIGNADO ES EL: ID 068831 A 068870 CON RUTA 37-0318-8210-0101-0 A 37-0318-8210-0508-0 ASOCIADO AL PREDIO TV 49 D 57 63 (40 AP) DEL BARRIO DANUBIO</t>
  </si>
  <si>
    <t>CR 16A 45 PAR BARRIO ARENAL</t>
  </si>
  <si>
    <t>CESAR DE JESUS VELILLA NORIEGA</t>
  </si>
  <si>
    <t>SOLICITUD DE REALIZAR LAS ADEUCUACIONES PERTINENTES PARA PODER LEVANTAR EL ACTA ÚNICA PARA CREACIÓN DE CUENTA NUEVA Y POSTERIOR INGRESO AL PROGRAMA DE MICROMEDICIÓN.</t>
  </si>
  <si>
    <t>CL 51 34 24 BARRIO SANTANA</t>
  </si>
  <si>
    <t>37931579 - 3138744401</t>
  </si>
  <si>
    <t>ORFELINA SANTOS SALAMANCA</t>
  </si>
  <si>
    <t>EN ATENCION A SU SOLICITUD DE INCLUSION COMO USUARIO DEL SERVICIO DE ACUEDUCTO, ME PERMITO CONFIRMAR QUE SU REGISTRO EN NUESTRO SISTEMA DE INFORMACION COMERCIAL HA SIDO ACEPTADO, RAZON POR LA CUAL EL NUMERO DE IDENTIFICACION DE USUARIO ASIGNADO ES EL: ID 068876 CON RUTA 17-0111-7610-0100-0 ASOCIADO AL PREDIO CL 51 34 24 AP. 201 DEL BARRIO SANTA ANA</t>
  </si>
  <si>
    <t>CL 50 23 37 BARRIO COLOMBIA</t>
  </si>
  <si>
    <t>PREDIO COMERCIAL, SOLICITUD DE INDEPENDIZACION DEL SERVICIO DE ACUEDUCTO Y ALCANTARILLADO. 2 CN</t>
  </si>
  <si>
    <t xml:space="preserve">PREDIO COMERCIAL, SOLICITUD DE INDEPENDIZACION DEL SERVICIO DE ACUEDUCTO Y ALCANTARILLADO. </t>
  </si>
  <si>
    <t>SOLICITUD DE REALIZAR EL PAGO A LA CUENTA QUE ES LA EXISTENTE PARA PODER REALIZAR LA INDEPENDIZACIÓN Y POSTERIOR CREACIÓN DE CN.</t>
  </si>
  <si>
    <t>CL 52A 34C 162 BARRIO CAMPO ALEGRE</t>
  </si>
  <si>
    <t>12709009 - 3107707479</t>
  </si>
  <si>
    <t>LUIS LIBARDO LANZIANO CHINCHILLA</t>
  </si>
  <si>
    <t>EN ATENCION A SU SOLICITUD DE INCLUSION COMO USUARIO DEL SERVICIO DE ACUEDUCTO, ME PERMITO CONFIRMAR QUE SU REGISTRO EN NUESTRO SISTEMA DE INFORMACION COMERCIAL HA SIDO ACEPTADO, RAZON POR LA CUAL EL NUMERO DE IDENTIFICACION DE USUARIO ASIGNADO ES EL: ID 068875 CON RUTA 07-0308-4440-0100-0 ASOCIADO AL PREDIO CL 52A 34C 162 LC DEL BARRIO CAMPO ALEGRE</t>
  </si>
  <si>
    <t>CL 40A 54 46 BARRIO CAMPESTRE</t>
  </si>
  <si>
    <t>13883275 - 3006216168</t>
  </si>
  <si>
    <t>LUIS ALBERTO DELGADO ALUCEMA</t>
  </si>
  <si>
    <t>EN ATENCION A SU SOLICITUD DE INCLUSION COMO USUARIO DEL SERVICIO DE ACUEDUCTO, ME PERMITO CONFIRMAR QUE SU REGISTRO EN NUESTRO SISTEMA DE INFORMACION COMERCIAL HA SIDO ACEPTADO, RAZON POR LA CUAL EL NUMERO DE IDENTIFICACION DE USUARIO ASIGNADO ES EL: ID 068878 CON RUTA 57-0414-0387-0000-0 ASOCIADO AL PREDIO CL 40A 54 46 DEL BARRIO EL CAMPESTRE</t>
  </si>
  <si>
    <t>DG 55 12 49 BARRIO PUEBLO NUEVO</t>
  </si>
  <si>
    <t>91289103 - 3118534950</t>
  </si>
  <si>
    <t>JORGE RAMIREZ JIMENEZ</t>
  </si>
  <si>
    <t>EN ATENCION A SU SOLICITUD DE INCLUSION COMO USUARIO DEL SERVICIO DE ACUEDUCTO, ME PERMITO CONFIRMAR QUE SU REGISTRO EN NUESTRO SISTEMA DE INFORMACION COMERCIAL HA SIDO ACEPTADO, RAZON POR LA CUAL EL NUMERO DE IDENTIFICACION DE USUARIO ASIGNADO ES EL: ID 068883 y 068884 CON RUTA 07-0201-7910-0000-0 Y 07-0201-7910-0101-0 ASOCIADO AL PREDIO DG 55 12 49 LC 1 Y 2 DEL BARRIO PUEBLO NUEVO.</t>
  </si>
  <si>
    <t>CL 45A 55 57</t>
  </si>
  <si>
    <t>METRILAB LTDA</t>
  </si>
  <si>
    <t>OFRECIMIENTO SERVICIOS LABORATORIO METROLÓGICO</t>
  </si>
  <si>
    <t>AGRADECIMIENTO POR LOS SERVICIOS OFRECIDOS, SE TENDRAN EN CUENTA EN CASO QUE SE REQUIERA</t>
  </si>
  <si>
    <t>CL 31 53 05</t>
  </si>
  <si>
    <t>GRACIELA CASTRO PORRAS</t>
  </si>
  <si>
    <t>USUARIO PRESENTA ALTO CONSUMO, HUBO REVISIÓN, TODO NORMAL PERO CONTINUA ERL CONSUMO ELEVADO</t>
  </si>
  <si>
    <t>ORDEN DE REVISIÓN</t>
  </si>
  <si>
    <t>SE DA RESPUESTA AL REQUERIMIENTO DEL MEDIDOR, SE REALIZA VISITA TÉCNICA ENCONTRANDO DOS FUGAS PERCEPTIBLES, SE ENVIA COMUNICACIÓN INFORMANDO.</t>
  </si>
  <si>
    <t>LOTE 7 ETAPA 2 BARRIO TIERRA DENTRO</t>
  </si>
  <si>
    <t>63465269-3112178364</t>
  </si>
  <si>
    <t>LUZ DANEICY OLARTE PÉREZ</t>
  </si>
  <si>
    <t>SE SOLICITA REALIZAR LAS ADECUACIONES PERTINENTES PARA PROCEDER A REALIZAR LA CREACIÓN DE LA CUENTA NUEVA.</t>
  </si>
  <si>
    <t>CR 38 58 69 AP. 201 BARRIO ALCAZAR</t>
  </si>
  <si>
    <t>13852832 - 3155101299</t>
  </si>
  <si>
    <t>JHEISON JIMENEZ PEREZ</t>
  </si>
  <si>
    <t>SE NOTIFICA AL USUARIO LA VISITA REALIZADA, LA CREACIÓN DE LA RUTA Y POSTERIOR AL CIERRE DE CICLO SE REALIZARÁ LA CREACIÓN DE LA CUENTA NUEVA</t>
  </si>
  <si>
    <t>CL 72 23 23 BARRIO LA LIBERTAD</t>
  </si>
  <si>
    <t>91423371 - 3163608276</t>
  </si>
  <si>
    <t>RICARDO ANIBAL SARMIENTO DURAN</t>
  </si>
  <si>
    <t>EN ATENCION A SU SOLICITUD DE INCLUSION COMO USUARIO DEL SERVICIO DE ACUEDUCTO, ME PERMITO CONFIRMAR QUE SU REGISTRO EN NUESTRO SISTEMA DE INFORMACION COMERCIAL HA SIDO ACEPTADO, RAZON POR LA CUAL EL NUMERO DE IDENTIFICACION DE USUARIO ASIGNADO ES EL: ID 068881 CON RUTA 27-0208-5701-0000-0 ASOCIADO AL PREDIO CL 72 23 33 P.2 DEL BARRIO LA LIBERTAD</t>
  </si>
  <si>
    <t>DG 59 43 T 78 BARRIO LAS GRANJAS</t>
  </si>
  <si>
    <t>1096227726 - 3174626007</t>
  </si>
  <si>
    <t>GINA LIZETH RODRIGUEZ MUÑOZ</t>
  </si>
  <si>
    <t>EN ATENCION A SU SOLICITUD DE INCLUSION COMO USUARIO DEL SERVICIO DE ACUEDUCTO, ME PERMITO CONFIRMAR QUE SU REGISTRO EN NUESTRO SISTEMA DE INFORMACION COMERCIAL HA SIDO ACEPTADO, RAZON POR LA CUAL EL NUMERO DE IDENTIFICACION DE USUARIO ASIGNADO ES EL: ID 068879 CON RUTA 47-0314-1171-0000-0 ASOCIADO AL PREDIO DG 59 43 78 AP. 101 DEL BARRIOLAS GRANJAS</t>
  </si>
  <si>
    <t>CL 28A 35 10 BARRIO AUTOCONSTRUCCIÓN, ETAPA 7</t>
  </si>
  <si>
    <t>LEIDY BARROSO AMAYA</t>
  </si>
  <si>
    <t>CL 59 19A 43 P. 2 BARRIO GALÁN GÓMEZ</t>
  </si>
  <si>
    <t>13881382 - 3229453445</t>
  </si>
  <si>
    <t>LUIS OVIDIO EGEA DIAZ</t>
  </si>
  <si>
    <t>EN ATENCION A SU SOLICITUD DE INCLUSION COMO USUARIO DEL SERVICIO DE ACUEDUCTO, ME PERMITO CONFIRMAR QUE SU REGISTRO EN NUESTRO SISTEMA DE INFORMACION COMERCIAL HA SIDO ACEPTADO, RAZON POR LA CUAL EL NUMERO DE IDENTIFICACION DE USUARIO ASIGNADO ES EL: ID 068882 CON RUTA 27-0203-0760-0100-0 ASOCIADO AL PREDIO CL 59 19A 43 P. 2 DEL BARRIO GALÁN GÓMEZ</t>
  </si>
  <si>
    <t>DG 48 30 12 AP. 202 BARRIO PALMIRA</t>
  </si>
  <si>
    <t>37936114 - 3112497203</t>
  </si>
  <si>
    <t>AMPARO ACOSTA CORTES</t>
  </si>
  <si>
    <t xml:space="preserve">CL 41A 61 69 LOTE 5 BARRIO PRADO CAMPESTRE </t>
  </si>
  <si>
    <t>37935605 - 3212668122</t>
  </si>
  <si>
    <t>NANCY ESTHER CÁRDENAS GARCÍA</t>
  </si>
  <si>
    <t>CR 37C 75A 56 AP. 1 BARRIO LA PAZ</t>
  </si>
  <si>
    <t>36655109 - 3222280834</t>
  </si>
  <si>
    <t>DIGNA EMERITA GÓMEZ PÉREZ</t>
  </si>
  <si>
    <t>CL 48 17 25 BARRIO COLOMBIA</t>
  </si>
  <si>
    <t>EDUBA</t>
  </si>
  <si>
    <t>SOLICITUD CAMBIO DE USUARIO CTA 068329 A NOMBRE DE UT DANUBIO PARA PASAR A NOMBRE DE EDUBA</t>
  </si>
  <si>
    <t xml:space="preserve">SE REALIZA LA ACTUALIZACIÓN DE DATOS, INCLUYENDO DIMENSIÓN DEL MEDIDOR Y DATOS DEL SUSCRIPTOR. </t>
  </si>
  <si>
    <t>CR 32 17 35 EDIF. MONTERREY</t>
  </si>
  <si>
    <t>SISLOGA</t>
  </si>
  <si>
    <t>DEVOLUCIÓN DE 55 EXPEDIENTES</t>
  </si>
  <si>
    <t>SE VERIFICA LAS CORRECCIONES A LAS QUE HUBO LUGAR, NO REQUIERE RESPUESTA DADO QUE SON EXPEDIENTES DE MICROMEDICIÓN</t>
  </si>
  <si>
    <t>NO REQUIERE</t>
  </si>
  <si>
    <t>CL 36D 38 41 BARRIO YARIMA</t>
  </si>
  <si>
    <t>91440249 - 3118479350</t>
  </si>
  <si>
    <t xml:space="preserve">MZ 3 CASA 9 PISO 2 </t>
  </si>
  <si>
    <t>CANDELARIA ARGUELLO TIBADUIZA</t>
  </si>
  <si>
    <t>CR 17 55 08 BARRIO PUEBLO NUEVO</t>
  </si>
  <si>
    <t>63334857 - 3013438847</t>
  </si>
  <si>
    <t>EDILMA CHAPARRO PARRA</t>
  </si>
  <si>
    <t>REMISIÓN DE 50 EXPEDIENTES DE MICROMEDICIÓN CONTRATO 052/2022</t>
  </si>
  <si>
    <t xml:space="preserve">NO REQUIERE RESPUESTA, VA AL EXPEDIENTE DE MICROMEDICIÓN </t>
  </si>
  <si>
    <t>REMISIÓN DE 2 MICROMEDIDORES DE 1/2" RETIRADOS PARA ENVIAR POR GARANTÍA</t>
  </si>
  <si>
    <t>SE DARÁ TRASLADO LA EVIDENCIA A LOS PROVEEDORES DE LOS EQUIPOS DE MEDIDA.</t>
  </si>
  <si>
    <t>CR 11 34 52 P.5 JUZGADO DE BUCARAMANGA</t>
  </si>
  <si>
    <t>CONSEJO SUPERIOR DE LA JUDICATURA - DIRECCIÓN EJECUTIVA - JUAN CARLOS MORENO</t>
  </si>
  <si>
    <t>SOLICITUD INSTALACIÓN DE EQUIPO DE MEDIDA DE ACUERDO A RADICADO 20211200008551. EQUIPO DE 2"</t>
  </si>
  <si>
    <t>RESPUESTA ESPECIFICANDO FECHA Y MODO DE PAGO PARA LA REALIZACIÓN DENTRO DEL PROGRAMA DE MICROMEDICIÓN</t>
  </si>
  <si>
    <t>CL 50 1A 22 BARRIO EL MUELLE</t>
  </si>
  <si>
    <t>NORBERTO CAMACHO DIAZ</t>
  </si>
  <si>
    <t>CL 48D 58 73 BARRIO VILLARELYS</t>
  </si>
  <si>
    <t>LINEY PARADA MEJÍA</t>
  </si>
  <si>
    <t>CL 59 15 30</t>
  </si>
  <si>
    <t>LUIS FABIANO FLORIAN GONZALEZ</t>
  </si>
  <si>
    <t>CR 20 65 33 BARRIO PARNASO</t>
  </si>
  <si>
    <t>MILDRETH DE JESUS OSSES REYES</t>
  </si>
  <si>
    <t>CL 53B 13 101 AP</t>
  </si>
  <si>
    <t>TEOFILO ARDILA PÉRZ</t>
  </si>
  <si>
    <t>ALCALDÍA DISTRITAL - SEC. RECURSOS FISICOS</t>
  </si>
  <si>
    <t>SECRETARIO DE RECURSOS FISICOS - ROGER SANABRIA</t>
  </si>
  <si>
    <t xml:space="preserve">CIRCULAR 005 DISPONIBILIDAD SERVICIO DE AGUA POTABLE </t>
  </si>
  <si>
    <t>ASSENETH CABALLERO DE PUERTA</t>
  </si>
  <si>
    <t>MARTHA CECILIA OTERO SALGUEERO</t>
  </si>
  <si>
    <t>22344288 - 3244594074</t>
  </si>
  <si>
    <t>PREDIO RESIDENCIAL, SOLICITUD DE INDEPENDIZACION DEL SERVICIO DE ACUEDUCTO Y ALCANTARILLADO. 2 CN</t>
  </si>
  <si>
    <t xml:space="preserve">CL 60 11 69 AP. 201 Y 202. BARRIO PUEBLO NUEVO </t>
  </si>
  <si>
    <t>CR 26 46A 04 AP. BARRIO EL RECREO</t>
  </si>
  <si>
    <t>37929293 - 3152648714</t>
  </si>
  <si>
    <t>CL 13 23 37 P. 2 OF. 08 - 12 CENTRO CIAL SAN PACHO</t>
  </si>
  <si>
    <t>PREDIO RESIDENCIAL, SOLICITUD DE INDEPENDIZACION DEL SERVICIO DE ACUEDUCTO Y ALCANTARILLADO. 8 CN</t>
  </si>
  <si>
    <t>CR 34A 58 76 BARRIO LA TORA</t>
  </si>
  <si>
    <t>1096254572 - 3217031169</t>
  </si>
  <si>
    <t>YOLAINETH SANDRITH CASTELLAR RONDANO</t>
  </si>
  <si>
    <t>CL 37 52 242
BARRIO YARIMA</t>
  </si>
  <si>
    <t>900915904-5
3002972606</t>
  </si>
  <si>
    <t>BELTRAN ISIDRO ADMINISTRADORES S.A.S
EDIFICIO SIENA 37</t>
  </si>
  <si>
    <t>SOLICITUD INSTALACIÓN DE EQUIPO DE MEDIDA DE ACUERDO A RADICADO 20221300024822. EQUIPO DE 2"</t>
  </si>
  <si>
    <t>52954878
3134411836</t>
  </si>
  <si>
    <t>DG 58 19 03 
BARRIO BUENAVISTA</t>
  </si>
  <si>
    <t>37932876 
3203094131</t>
  </si>
  <si>
    <t xml:space="preserve">ELSA PEDROZO SALAS </t>
  </si>
  <si>
    <t>PREDIO RESIDENCIAL, SOLICITUD DE INDEPENDIZACIÓN DEL SERVICIO DE ACUEDUCTO Y ALCANTARILLADO. 1 CN</t>
  </si>
  <si>
    <t>CR 34C 75 02 
BARRIO VILLANUEVA</t>
  </si>
  <si>
    <t xml:space="preserve">CR 23A 68 A 15
VILLA LUZ </t>
  </si>
  <si>
    <t>1096222335
3133171604</t>
  </si>
  <si>
    <t>JULIAN ENRIQUE PÉREZ MEDINA</t>
  </si>
  <si>
    <t>CL 36D 38 22 
BARRIO YARIMA</t>
  </si>
  <si>
    <t>1096207916
3017462560</t>
  </si>
  <si>
    <t>LEIDY JOHANNA SANTA ARRIETA</t>
  </si>
  <si>
    <t>AV 39 63A 07 
BARRIO LA ESPERANZA</t>
  </si>
  <si>
    <t>28023504
3142040922</t>
  </si>
  <si>
    <t>CARMEN CECILIA MIRANDA DE GARCIA</t>
  </si>
  <si>
    <t>PREDIO COMERCIAL, SOLICITUD DE INDEPENDIZACIÓN DEL SERVICIO DE ACUEDUCTO Y ALCANTARILLADO. 1CN</t>
  </si>
  <si>
    <t>91427861
3133430909 - 3208358366</t>
  </si>
  <si>
    <t>SANTANDER BELEÑO AREVALO</t>
  </si>
  <si>
    <t>REMISIÓN DE 84 EXPEDIENTES DE MICROMEDICIÓN CONTRATO 052/2022</t>
  </si>
  <si>
    <t>63465804 
3233915450</t>
  </si>
  <si>
    <t xml:space="preserve">ZENAIDA BASTO MONROY </t>
  </si>
  <si>
    <t>PREDIO RESIDENCIAL, SOLICITUD DE INDEPENDIZACIÓN DEL SERVICIO DE ACUEDUCTO Y ALCANTARILLADO. X2</t>
  </si>
  <si>
    <t>CR 28 
BARRIO SANTA ISABEL</t>
  </si>
  <si>
    <t>CR 21 48 61/65
BARRIO COLOMBIA</t>
  </si>
  <si>
    <t>CL 39 48A 116 
BARRIO MINAS DEL PARAISO</t>
  </si>
  <si>
    <t>1005340014
3204921676</t>
  </si>
  <si>
    <t>LAURA JULIANA BOTERO VILLARREAL</t>
  </si>
  <si>
    <t>JHON JAIRO BALLUTT PRECIDES</t>
  </si>
  <si>
    <t>CL 29B 40 07 
BARRIO EL CASTILLO</t>
  </si>
  <si>
    <t xml:space="preserve">37932980
3209560940
</t>
  </si>
  <si>
    <t>EMILSE ARDILA GUTIERREZ</t>
  </si>
  <si>
    <t>PREDIO RESIDENCIAL, SOLICITUD DE INDEPENDIZACIÓN DEL SERVICIO DE ACUEDUCTO Y ALCANTARILLADO. 2CN</t>
  </si>
  <si>
    <t>TV 47A 57 29 
BARRIO DANUBIO</t>
  </si>
  <si>
    <t>63367899
6138158</t>
  </si>
  <si>
    <t>CENTRO DE SALUD CON CAMAS DANUBIO</t>
  </si>
  <si>
    <t>CR 41 24 434
BARRIO PENINSULA</t>
  </si>
  <si>
    <t>63455471
3224043764</t>
  </si>
  <si>
    <t>ODILCIA HEREDIA CELIS</t>
  </si>
  <si>
    <t>CL 61 19A 07 CASA N2
BARRIO PARNASO</t>
  </si>
  <si>
    <t>901250498
3232220087</t>
  </si>
  <si>
    <t>CR 34B 58C IMP
BARRIO LA ESPERANZA</t>
  </si>
  <si>
    <t>63463586
3204884689</t>
  </si>
  <si>
    <t>YIR ELOISA MIRA D</t>
  </si>
  <si>
    <t>PREDIO RESIDENCIAL, SOLICITUD DE INDEPENDIZACIÓN DEL SERVICIO DE ACUEDUCTO Y ALCANTARILLADO.1CN</t>
  </si>
  <si>
    <t>DG 58 2053
BARRIO BUENAVISTA</t>
  </si>
  <si>
    <t>1096188912
3204470505</t>
  </si>
  <si>
    <t>CARLOS ALBERTO BARRAZA CHAVEZ</t>
  </si>
  <si>
    <t>DG 28 
BARRIO DANUBIO</t>
  </si>
  <si>
    <t>VICTOR ALFONSO PEREZ VEGA</t>
  </si>
  <si>
    <t>CR 59B 47A 03 
BARRIO 9 DE ABRIL</t>
  </si>
  <si>
    <t>1096188352
3132812591</t>
  </si>
  <si>
    <t>1096183745
3125227038</t>
  </si>
  <si>
    <t>PREDIO RESIDENCIAL, SOLICITUD DE CONEXIÓN DEL SERVICIO DE ACUEDUCTO Y ALCANTARILLADO.4CN</t>
  </si>
  <si>
    <t xml:space="preserve">ASENTAMIENTO LA UNIÓN </t>
  </si>
  <si>
    <t>1003125045
3144508111</t>
  </si>
  <si>
    <t>NERIS ISABEL FLOREZ</t>
  </si>
  <si>
    <t>PREGUNTA DEL ESPACIO DE DIALOGO DE LA RENDICIÓN DE CUENTAS</t>
  </si>
  <si>
    <t xml:space="preserve">PETICIÓN </t>
  </si>
  <si>
    <t xml:space="preserve">BARRIO MARIA EUGENIA </t>
  </si>
  <si>
    <t>13852516
3138265469</t>
  </si>
  <si>
    <t>JACKSON OSWALDO ATENCIO RAMIREZ</t>
  </si>
  <si>
    <t>BARRIO VILLARELYS</t>
  </si>
  <si>
    <t>28407396
3102593540</t>
  </si>
  <si>
    <t>MARIA ANGELINA OCAMPO IZQUIERDO</t>
  </si>
  <si>
    <t>REMISIÓN DE 59 EXPEDIENTES DE MICROMEDICIÓN CONTRATO 052/2022</t>
  </si>
  <si>
    <t>DG 62 44 13 
BARRIO LAS GRANJAS</t>
  </si>
  <si>
    <t>37578482
3134486757</t>
  </si>
  <si>
    <t>RAQUEL SOFIA CELIS PARDO</t>
  </si>
  <si>
    <t>PREDIO RESIDENCIAL, SOLICITUD DE CONEXIÓN DEL SERVICIO DE ACUEDUCTO Y ALCANTARILLADO.</t>
  </si>
  <si>
    <t>CL 46 1 1  81 APTO
BARRIO DORADO</t>
  </si>
  <si>
    <t>22822129
313866083</t>
  </si>
  <si>
    <t>GLADYS MERCEDES QUIROZ FERIA</t>
  </si>
  <si>
    <t>CL 58 34E 37
BARRIO PRIMERO DE MAYO</t>
  </si>
  <si>
    <t>51842314
3112070100</t>
  </si>
  <si>
    <t>NANCY JIMENEZ GRANADOS</t>
  </si>
  <si>
    <t>CR 36D BIS 56 63 PISO 2
BARRIO PRIMERO DE MAYO</t>
  </si>
  <si>
    <t>37929509
3118988110</t>
  </si>
  <si>
    <t>CR 32 29 10 
BARRIO CINCUENTENARIO</t>
  </si>
  <si>
    <t>37939362
3046371322</t>
  </si>
  <si>
    <t>ELSA ARIAS PLATA</t>
  </si>
  <si>
    <t>PREDIO RESIDENCIAL, SOLICITUD DE CONEXIÓN DEL SERVICIO DE ACUEDUCTO Y ALCANTARILLADO. 2CN</t>
  </si>
  <si>
    <t>MZ 2 46 711
22 DE MARZO</t>
  </si>
  <si>
    <t>45740568
3133535355</t>
  </si>
  <si>
    <t>SOLEDAD MARMOL PINEDA</t>
  </si>
  <si>
    <t>EN ATENCION A SU SOLICITUD DE INCLUSION COMO USUARIO DEL SERVICIO DE ACUEDUCTO, ME PERMITO CONFIRMAR QUE SU REGISTRO EN NUESTRO SISTEMA DE INFORMACION COMERCIAL HA SIDO ACEPTADO, RAZON POR LA CUAL EL NUMERO DE IDENTIFICACION DE USUARIO ASIGNADO ES EL: ID 068919 CON RUTA 47-0313-6540-0100-0 ASOCIADO AL PREDIO CA 9 P 2 MZ 3 DEL BARRIO MANZANARES</t>
  </si>
  <si>
    <t>EN ATENCION A SU SOLICITUD DE INCLUSION COMO USUARIO DEL SERVICIO DE ACUEDUCTO, ME PERMITO CONFIRMAR QUE SU REGISTRO EN NUESTRO SISTEMA DE INFORMACION COMERCIAL HA SIDO ACEPTADO, RAZON POR LA CUAL EL NUMERO DE IDENTIFICACION DE USUARIO ASIGNADO ES EL: ID 068901 y 068902 CON RUTA 27-0211-4770-0201-0 y 27-0211-4770-0202-0 ASOCIADO AL PREDIO CL 60 11 69 AP. 201  y 202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</si>
  <si>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068922 CON RUTA 37-0308-0690-0055-1 ASOCIADO AL PREDIO CR 34A 58 76 AP. DEL BARRIO LA TORA</t>
  </si>
  <si>
    <t>SE NOTIFICA AL USUARIO DEL PROCEDIMIENTO PARA INSTALACIÓN DE EQUIPO DE MEDIDA DE 2", SE PROGRAMA PARA EL 28 DE ABRIL DE 2022.</t>
  </si>
  <si>
    <t>EN ATENCION A SU SOLICITUD DE INCLUSION COMO USUARIO DEL SERVICIO DE ACUEDUCTO, ME PERMITO CONFIRMAR QUE SU REGISTRO EN NUESTRO SISTEMA DE INFORMACION COMERCIAL HA SIDO ACEPTADO, RAZON POR LA CUAL EL NUMERO DE IDENTIFICACION DE USUARIO ASIGNADO ES EL: ID 068920 CON RUTA 37-0306-5060-0138-6 ASOCIADO AL PREDIO CR 34C 75A 02 AP. DEL BARRIO VILLA NUEVA</t>
  </si>
  <si>
    <t>OFICIO SOLICITANDO QUE REALICE ADECUACIONES Y SE PONGA A PAZ Y SALVO CON LA CUENTA EXISTENTE.</t>
  </si>
  <si>
    <t>SE SOLICITA REALIZAR LAS ADECUACIONES PERTINENTES Y COLOCARSE AL DÍA CON LA DEUDA DE LA CUENTA EXISTENTE, PARA PROCEDER A REALIZAR LA CREACIÓN DE LA CUENTA NUEVA.</t>
  </si>
  <si>
    <t>SE NOTIFICA A LA USUARIA QUE EL EQUIPO DE MEDIDA PRESENTA FALLA DE FUNCIONAMIENTO POR LO QUE SE SUGIERE CAMBIAR EL EQUIPO E INFORMAR PARA PROCEDER A CREAR CN.</t>
  </si>
  <si>
    <t>EN ATENCION A SU SOLICITUD DE INCLUSION COMO USUARIO DEL SERVICIO DE ACUEDUCTO, ME PERMITO CONFIRMAR QUE SU REGISTRO EN NUESTRO SISTEMA DE INFORMACION COMERCIAL HA SIDO ACEPTADO, RAZON POR LA CUAL EL NUMERO DE IDENTIFICACION DE USUARIO ASIGNADO ES EL: ID 068918 CON RUTA 27-0209-4281-0000-0 ASOCIADO AL PREDIO CR 23A 68A 15 AP DEL BARRIO VILLA LUZ</t>
  </si>
  <si>
    <t>EN ATENCION A SU SOLICITUD DE INCLUSION COMO USUARIO DEL SERVICIO DE ACUEDUCTO, ME PERMITO CONFIRMAR QUE SU REGISTRO EN NUESTRO SISTEMA DE INFORMACION COMERCIAL HA SIDO ACEPTADO, RAZON POR LA CUAL EL NUMERO DE IDENTIFICACION DE USUARIO ASIGNADO ES EL: ID 068885 CON RUTA 57-0406-4152-0000-0 ASOCIADO AL PREDIO CL 36D 38 41 DEL BARRIO YARIMA</t>
  </si>
  <si>
    <t>EN ATENCION A SU SOLICITUD DE INCLUSION COMO USUARIO DEL SERVICIO DE ACUEDUCTO, ME PERMITO CONFIRMAR QUE SU REGISTRO EN NUESTRO SISTEMA DE INFORMACION COMERCIAL HA SIDO ACEPTADO, RAZON POR LA CUAL EL NUMERO DE IDENTIFICACION DE USUARIO ASIGNADO ES EL: ID 068894 CON RUTA 47-0403-3180-0014-1 ASOCIADO AL PREDIO CL 28A 35 10 AUTOCONSTRUCCIÓN DEL BARRIO CINCUENTENARIO</t>
  </si>
  <si>
    <t>EN ATENCION A SU SOLICITUD DE INCLUSION COMO USUARIO DEL SERVICIO DE ACUEDUCTO, ME PERMITO CONFIRMAR QUE SU REGISTRO EN NUESTRO SISTEMA DE INFORMACION COMERCIAL HA SIDO ACEPTADO, RAZON POR LA CUAL EL NUMERO DE IDENTIFICACION DE USUARIO ASIGNADO ES EL: ID 068886 CON RUTA 07-0101-2610-0100-0 ASOCIADO AL PREDIO CL 50 1A 22 P 1 Y P2  DEL BARRIO SECTOR COMERCIAL</t>
  </si>
  <si>
    <t>EN ATENCION A SU SOLICITUD DE INCLUSION COMO USUARIO DEL SERVICIO DE ACUEDUCTO, ME PERMITO CONFIRMAR QUE SU REGISTRO EN NUESTRO SISTEMA DE INFORMACION COMERCIAL HA SIDO ACEPTADO, RAZON POR LA CUAL EL NUMERO DE IDENTIFICACION DE USUARIO ASIGNADO ES EL: ID 068890 CON RUTA 57-0417-3070-0000-0 ASOCIADO AL PREDIO CL 48D 58 73 DEL BARRIO VILLARELYS III</t>
  </si>
  <si>
    <t>EN ATENCION A SU SOLICITUD DE INCLUSION COMO USUARIO DEL SERVICIO DE ACUEDUCTO, ME PERMITO CONFIRMAR QUE SU REGISTRO EN NUESTRO SISTEMA DE INFORMACION COMERCIAL HA SIDO ACEPTADO, RAZON POR LA CUAL EL NUMERO DE IDENTIFICACION DE USUARIO ASIGNADO ES EL: ID 068891 CON RUTA 27-0211-2640-0000-0 ASOCIADO AL PREDIO CL 59 15 30 AP 201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</si>
  <si>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068887 y 068888 CON RUTA 27-0210-0785-0000-0 ASOCIADO AL PREDIO CR 18D 65 18 AP 101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</si>
  <si>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068892 CON RUTA 27-0201-4071-0000-0 ASOCIADO AL PREDIO CL 53B 13 101 DEL BARRIO OLAYA HERRERA</t>
  </si>
  <si>
    <t>ES CIRCULAR INFORMATIVA QUE NO REQUIERE RESPUESTA POR PARTE DE AGUAS, SOLO ESTAR AL DÍA CON LA INFORMACIÓN</t>
  </si>
  <si>
    <t>EN ATENCION A SU SOLICITUD DE INCLUSION COMO USUARIO DEL SERVICIO DE ACUEDUCTO, ME PERMITO CONFIRMAR QUE SU REGISTRO EN NUESTRO SISTEMA DE INFORMACION COMERCIAL HA SIDO ACEPTADO, RAZON POR LA CUAL EL NUMERO DE IDENTIFICACION DE USUARIO ASIGNADO ES EL: ID 068900 CON RUTA 17-0109-2500-0201-0 ASOCIADO AL PREDIO Cr 26 46A 02 AP.201  DEL BARRIO EL RECREO</t>
  </si>
  <si>
    <t>EN ATENCION A SU SOLICITUD DE INCLUSION COMO USUARIO DEL SERVICIO DE ACUEDUCTO, ME PERMITO CONFIRMAR QUE SU REGISTRO EN NUESTRO SISTEMA DE INFORMACION COMERCIAL HA SIDO ACEPTADO, RAZON POR LA CUAL EL NUMERO DE IDENTIFICACION DE USUARIO ASIGNADO ES EL: ID 068907 A 068913 CON RUTA 37-0302-4132-0101-0 A 37-0302-4131-0103-0 ASOCIADO AL PREDIO EDIFICIO LA TOCCA DEL BARRIO ALCAZAR</t>
  </si>
  <si>
    <t>CL 36D CASA 2 BARRIO YARIMA</t>
  </si>
  <si>
    <t>91425308- 3043397093</t>
  </si>
  <si>
    <t>EDISON ALMENDRALES MARTÍNEZ</t>
  </si>
  <si>
    <t>CL 58 36F 48 BARRIO PRIMERO DE MAYO</t>
  </si>
  <si>
    <t>13879215 - 3118988110</t>
  </si>
  <si>
    <t>LUIS ALFONSO CALDERON</t>
  </si>
  <si>
    <t>CL 75A 31 51 CASA 36 AP. 2 BARRIO LA FLORESTA</t>
  </si>
  <si>
    <t>15924154 - 3116296535</t>
  </si>
  <si>
    <t>RAUL MAURICIO CAÑAS TREJOS</t>
  </si>
  <si>
    <t>CR 31 47 29 BARRIO PALMIRA</t>
  </si>
  <si>
    <t>1095810805 - 3138634379</t>
  </si>
  <si>
    <t>JOSE LUIS PARRA GÓMEZ</t>
  </si>
  <si>
    <t>DG 53 17 77 BARRIO TORCOROMA</t>
  </si>
  <si>
    <t>19479543 - 3145745215</t>
  </si>
  <si>
    <t>DESARROLLOS METROPOLITANOS - HOTEL</t>
  </si>
  <si>
    <t>CR 34A 61 -81 BARRIO GAITAN</t>
  </si>
  <si>
    <t>1096208926 - 3142671882</t>
  </si>
  <si>
    <t>LICETH DIAZ DIAZ</t>
  </si>
  <si>
    <t>CR 20 52 69 P. 2 BARRIO TORCOROMA</t>
  </si>
  <si>
    <t>13892030 - 3232465123</t>
  </si>
  <si>
    <t>GABRIEL ANTONIO PATERNINA MEZA</t>
  </si>
  <si>
    <t>CL 57A 34D 72 BARRIO PRIMERO DE MAYO</t>
  </si>
  <si>
    <t>63460099 - 3123800449</t>
  </si>
  <si>
    <t>LUZ MILA CABALLERO MORA</t>
  </si>
  <si>
    <t>INFORMACIÓN DE ACTIVACIÓN DE CUENTA Y POSTERIOR GENERACIÓN DE LA FACTURA.</t>
  </si>
  <si>
    <t>ID 064892 - CONDOMINIO CAOBA</t>
  </si>
  <si>
    <t>AUDREY TAMAYO HERRERA</t>
  </si>
  <si>
    <t>SOLICITUD DE PETICIONES VARIAS DE ACUERDO A UN MACROMEDIDOR UBICADO EN CONDOMINIO CAOBA, SE REQUIEREN DE VARIAS ACCIONES</t>
  </si>
  <si>
    <t>EN ATENCION A SU SOLICITUD DE INCLUSION COMO USUARIO DEL SERVICIO DE ACUEDUCTO, ME PERMITO CONFIRMAR QUE SU REGISTRO EN NUESTRO SISTEMA DE INFORMACION COMERCIAL HA SIDO ACEPTADO, RAZON POR LA CUAL EL NUMERO DE IDENTIFICACION DE USUARIO ASIGNADO ES EL: ID 068924 CON RUTA 17-0104-0681-0000-0 ASOCIADO AL PREDIO cl 46 11 81 AP DEL BARRIO EL DORADO</t>
  </si>
  <si>
    <t>EN ATENCION A SU SOLICITUD DE INCLUSION COMO USUARIO DEL SERVICIO DE ACUEDUCTO, ME PERMITO CONFIRMAR QUE SU REGISTRO EN NUESTRO SISTEMA DE INFORMACION COMERCIAL HA SIDO ACEPTADO, RAZON POR LA CUAL EL NUMERO DE IDENTIFICACION DE USUARIO ASIGNADO ES EL: ID 068925 Y 068926 CON RUTA 47-0403-2811-0000-0 Y 47-0403-2812-0000-0 ASOCIADO AL PREDIO CR 32 29 12 AP 201 Y 202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</si>
  <si>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068923 CON RUTA 37-0305-0611-0000-0 ASOCIADO AL PREDIO CL 58 34E 37AP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</si>
  <si>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068927 CON RUTA 37-0303-1941-0000-0 ASOCIADO AL PREDIO CR 36D BIS 56 63 P.2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</si>
  <si>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068928 CON RUTA 47-0320-1080-0000-0 ASOCIADO AL PREDIO MZ 46 LT 711 DEL BARRIO 22 DE MARZO</t>
  </si>
  <si>
    <t>RESPUESTA A INQUIETUDES PRESENTADAS POR EL PETICIONARIO DENTRO DE LA NORMATIVA LEGAL VIGENTE</t>
  </si>
  <si>
    <t>ID 038820 CR 53 35 44 BOSQUE DEL CERRO</t>
  </si>
  <si>
    <t>63254885 - 3117382607</t>
  </si>
  <si>
    <t>MARIA NILBELLY SALAZAR AGUIRRE</t>
  </si>
  <si>
    <t>ES UNA ACTIVACIÓN DE CUENTA Y POSTERIOR INGRESO AL PROGRAMA DE MICROMEDICIÓN.</t>
  </si>
  <si>
    <t>CL 2 CA 71 AP.101 BARRIO COLINAS DEL NORTE</t>
  </si>
  <si>
    <t>13539105 - 3113579129</t>
  </si>
  <si>
    <t xml:space="preserve">DIOMEDES ALMEIDA </t>
  </si>
  <si>
    <t>DG 61 46 46 BARRIO 20 DE AGOSTO</t>
  </si>
  <si>
    <t>63473675 - 3023305026</t>
  </si>
  <si>
    <t>MILDRED MACIAS LIZCANO</t>
  </si>
  <si>
    <t>EN ATENCION A SU SOLICITUD DE INCLUSION COMO USUARIO DEL SERVICIO DE ACUEDUCTO, ME PERMITO CONFIRMAR QUE SU REGISTRO EN NUESTRO SISTEMA DE INFORMACION COMERCIAL HA SIDO ACEPTADO, RAZON POR LA CUAL EL NUMERO DE IDENTIFICACION DE USUARIO ASIGNADO ES EL: ID 068929 CON RUTA 27-0206-9997-0172-0 ASOCIADO AL PREDIO cl 75A 31 51 DE LA URB. DE LOS PERIODISTAS</t>
  </si>
  <si>
    <t>VEREDA LA INDEPENDENCIA</t>
  </si>
  <si>
    <t>13894866 - 3506473688</t>
  </si>
  <si>
    <t>EDINSON RUBIO LOZANO</t>
  </si>
  <si>
    <t>MZ C LT 5 ESQUINA VILLA LUISA</t>
  </si>
  <si>
    <t>37579516 - 3143956648</t>
  </si>
  <si>
    <t>MÓNICA DIAZ LEÓN</t>
  </si>
  <si>
    <t>CR 34B 53 87 BARRIO LAS AMERICAS</t>
  </si>
  <si>
    <t>63471186 - 3115320820</t>
  </si>
  <si>
    <t>DIANA SHIRLEY ACUÑA PARADA</t>
  </si>
  <si>
    <t>TV 47A BARRIO  20 DE AGOSTO</t>
  </si>
  <si>
    <t>1020435281 - 3022133919</t>
  </si>
  <si>
    <t>OSCAR IVAN DIAZ ARBELAEZ</t>
  </si>
  <si>
    <t>EN ATENCION A SU SOLICITUD DE INCLUSION COMO USUARIO DEL SERVICIO DE ACUEDUCTO, ME PERMITO CONFIRMAR QUE SU REGISTRO EN NUESTRO SISTEMA DE INFORMACION COMERCIAL HA SIDO ACEPTADO, RAZON POR LA CUAL EL NUMERO DE IDENTIFICACION DE USUARIO ASIGNADO ES EL: ID 068950 CON RUTA 17-0111-4330-0000-0 ASOCIADO AL PREDIO CR 31 47 29 DEL BARRIO PALMIRA</t>
  </si>
  <si>
    <t>EN ATENCION A SU SOLICITUD DE INCLUSION COMO USUARIO DEL SERVICIO DE ACUEDUCTO, ME PERMITO CONFIRMAR QUE SU REGISTRO EN NUESTRO SISTEMA DE INFORMACION COMERCIAL HA SIDO ACEPTADO, RAZON POR LA CUAL EL NUMERO DE IDENTIFICACION DE USUARIO ASIGNADO ES EL: ID 068941 CON RUTA 47-0316-4750-0000-0 ASOCIADO AL PREDIO DG 62 44 13 DEL BARRIO LAS GRANJAS</t>
  </si>
  <si>
    <t>ZENITH MARIA MIRANDA ANGEL</t>
  </si>
  <si>
    <t>EN ATENCION A SU SOLICITUD DE INCLUSION COMO USUARIO DEL SERVICIO DE ACUEDUCTO, ME PERMITO CONFIRMAR QUE SU REGISTRO EN NUESTRO SISTEMA DE INFORMACION COMERCIAL HA SIDO ACEPTADO, RAZON POR LA CUAL EL NUMERO DE IDENTIFICACION DE USUARIO ASIGNADO ES EL: ID 068946 CON RUTA 27-0202-4210-0000-0 ASOCIADO AL PREDIO CR 18 54 35 HOTEL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</si>
  <si>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068943 CON RUTA 37-0306-7701-0000-0 ASOCIADO AL PREDIO CR 34A 61 81 DEL BARRIO JORGE E. GAITAN</t>
  </si>
  <si>
    <t>EN ATENCION A SU SOLICITUD DE INCLUSION COMO USUARIO DEL SERVICIO DE ACUEDUCTO, ME PERMITO CONFIRMAR QUE SU REGISTRO EN NUESTRO SISTEMA DE INFORMACION COMERCIAL HA SIDO ACEPTADO, RAZON POR LA CUAL EL NUMERO DE IDENTIFICACION DE USUARIO ASIGNADO ES EL: ID 068944 CON RUTA 27-0202-8060-0100-0 ASOCIADO AL PREDIO CR 20 52 69 P. 2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</si>
  <si>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068942 CON RUTA 37-0305-1511-0000-0 ASOCIADO AL PREDIO CL 57A 34D 72 AP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</si>
  <si>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068947 CON RUTA 47-0317-2900-0101-0 ASOCIADO AL PREDIO DG 61 T 46 46 DEL BARRIO 20 DE AGOSTO</t>
  </si>
  <si>
    <t>EN ATENCION A SU SOLICITUD DE INCLUSION COMO USUARIO DEL SERVICIO DE ACUEDUCTO, ME PERMITO CONFIRMAR QUE SU REGISTRO EN NUESTRO SISTEMA DE INFORMACION COMERCIAL HA SIDO ACEPTADO, RAZON POR LA CUAL EL NUMERO DE IDENTIFICACION DE USUARIO ASIGNADO ES EL: ID 068948 CON RUTA 37-0306-1081-0000-0 ASOCIADO AL PREDIO CR 34B 57 87 AP DEL BARRIO LAS AMÉRICAS</t>
  </si>
  <si>
    <t>EN ATENCION A SU SOLICITUD DE INCLUSION COMO USUARIO DEL SERVICIO DE ACUEDUCTO, ME PERMITO CONFIRMAR QUE SU REGISTRO EN NUESTRO SISTEMA DE INFORMACION COMERCIAL HA SIDO ACEPTADO, RAZON POR LA CUAL EL NUMERO DE IDENTIFICACION DE USUARIO ASIGNADO ES EL: ID 068949 CON RUTA 57-0413-4861-0100-0 ASOCIADO AL PREDIO CL 42 92 42 DEL BARRIO MARIA EUGENIA</t>
  </si>
  <si>
    <t>SOLICITUD DE ADECUACIÓN DE ACOMETIDA Y CAJILLA DE SEGURIDAD PARA PROCEDER A REALIZAR LA INCLUSIÓN DE CUENTA NUEVA</t>
  </si>
  <si>
    <t>CL 53 12 53 BARRIO OLAYA HERRERA</t>
  </si>
  <si>
    <t>13876526 - 3017131351</t>
  </si>
  <si>
    <t>CL 75 23 15 AP. 301 BRISAS DE LA LIBERTAD</t>
  </si>
  <si>
    <t>73020062 - 3185274268</t>
  </si>
  <si>
    <t>GABRIEL BADILLO RUSSO</t>
  </si>
  <si>
    <t>CL 62 20A 22 AP. 101 BARRIO PARNASO</t>
  </si>
  <si>
    <t>28010326 - 3002762258</t>
  </si>
  <si>
    <t>ELIZABETH TOLOZA MOGOLLON</t>
  </si>
  <si>
    <t>CR 36 52A 03 BARRIO PRIMERO DE MAYO</t>
  </si>
  <si>
    <t>10158736 - 3123092769</t>
  </si>
  <si>
    <t>JOSÉ ARÍSTOGENES BELTRAN AVILA</t>
  </si>
  <si>
    <t>CL 60 30A 05 AP. BARRIO LA ESPERANZA</t>
  </si>
  <si>
    <t>63525703 - 3186022836</t>
  </si>
  <si>
    <t>SANDRA PATRICIA GÓMEZ RODRÍGUEZ</t>
  </si>
  <si>
    <t>CR 34 43 06 BARRIO TRES UNIDOS</t>
  </si>
  <si>
    <t>91438629 - 3124299454</t>
  </si>
  <si>
    <t>RAMIRO BUENO BUENO</t>
  </si>
  <si>
    <t>CL 30 31 35 P. 2 BARRIO CINCUENTENARIO</t>
  </si>
  <si>
    <t>91421028 - 3172816009</t>
  </si>
  <si>
    <t>JAIRO ALBERTO PORTALA POSADA</t>
  </si>
  <si>
    <t>LICEO NUEVA GENERACIÓN</t>
  </si>
  <si>
    <t>ALEXA REYES RODRIGUEZ</t>
  </si>
  <si>
    <t>SOLICITUD DE CAMBIO DE MEDIDOR EN EL PREDIO UBICADO EN LA DG 55 15 45</t>
  </si>
  <si>
    <t>CR 39 84 39 LOTE 528 B. CAMINOS DE SAN SILVESTRE</t>
  </si>
  <si>
    <t>37934770 - 3226505186</t>
  </si>
  <si>
    <t>YANETH DEL CARMEN ARRIETA</t>
  </si>
  <si>
    <t>CL 34A 38 13 AP.201 BARRIO LOS PINOS. ID 052150</t>
  </si>
  <si>
    <t>13879991 - 3125560546</t>
  </si>
  <si>
    <t>ALBERTO MIRANDA GALVAN - OGRETA M. GUERRERO DE MIRANDA</t>
  </si>
  <si>
    <t>SOLICITUD DE GARANTÍA DEL MEDIDOR COMPRADO POR AGUAS DE BARRANCABERMEJA DADO QUE SE ENCUENTRA REALIZANDO ALTOS CONSUMOS.</t>
  </si>
  <si>
    <t>CL 41 21 16 BARRIO LA VICTORIA</t>
  </si>
  <si>
    <t>63469853 - 3135329834</t>
  </si>
  <si>
    <t>SERELLYS PADILLA NIETO</t>
  </si>
  <si>
    <t>DG 56 43 11 P.2 BARRIO EL PROGRESO II ETAPA</t>
  </si>
  <si>
    <t>37919240 - 3212029537</t>
  </si>
  <si>
    <t>MARTHA ONEIDA PIÑATES CORTINA</t>
  </si>
  <si>
    <t>RESPUESTA A SOLICITUD DE REVISIÓN DE MACROMEDIDOR E INFORME COMPLETO CON MICROS INCLUIDOS DEL ESTADO GENERAL DE CADA UNO.</t>
  </si>
  <si>
    <t xml:space="preserve">EN ATENCIÓN A SU SOLICITUD DE INCLUSIÓN DE CUENTA NUEVA, ME PERMITO INFORMAR QUE EN EL PREDIO SE ENCONTRABA UNA  CUENTA INACTIVA, POR LO ANTERIOR SE REALIZÓ LA ACTIVACIÓN Y SE LE ENUNCIA QUE QUEDA CON USUARIO ID 038820.  </t>
  </si>
  <si>
    <t>RESPUESTA A PETICIÓN DE INSTALACIÓN DE MEDIDOR CON ESPECIFICACIONES TÉCNICAS Y NÚMEROS DE CUENTA PARA PROCEDER A REALIZAR LA COMPRA Y POSTERIORMENTE PROGRAMAR.</t>
  </si>
  <si>
    <t xml:space="preserve"> CR 36D D 58 26 BARRIO ALCAZAR</t>
  </si>
  <si>
    <t>1096228694 - 3217548196</t>
  </si>
  <si>
    <t>JULIETH PAOLA IRIARTE GALVIS</t>
  </si>
  <si>
    <t>CL 46 28 108 BARRIO EL CASTILLO</t>
  </si>
  <si>
    <t>26791991 - 3145339634</t>
  </si>
  <si>
    <t>MARIBYS ISABEL LENGUA QUIROGA</t>
  </si>
  <si>
    <t>CR 32 28 14 BARRIO EL CINCUENTENARIO</t>
  </si>
  <si>
    <t>91423384 - 3108647505</t>
  </si>
  <si>
    <t>JOSE EDUARDO BOLAÑO CELIS</t>
  </si>
  <si>
    <t>CR 64 45 15 BARRIO 9 DE ABRIL</t>
  </si>
  <si>
    <t>9013957222 - 3118739125 - 3138099884</t>
  </si>
  <si>
    <t>GRUO EMPRESARIAL Y COMERCIAL ACEITES SAS</t>
  </si>
  <si>
    <t>DG 74D 34D 12 P.2 BARRIO CIUDADELA PIPATON</t>
  </si>
  <si>
    <t>91429713 - 3014294957</t>
  </si>
  <si>
    <t>LUIS EDUARDO MARTÍNEZ BUITRAGO</t>
  </si>
  <si>
    <t>CL 30 34 10 BARRIO CINCUENTENARIO</t>
  </si>
  <si>
    <t>63467598 - 3042159521</t>
  </si>
  <si>
    <t>SIRLEY VIVIANA CASTRILLON OSPINA</t>
  </si>
  <si>
    <t>CR 32 71 48 BARRIO LA FLORESTA</t>
  </si>
  <si>
    <t>1090397248 - 3214426208</t>
  </si>
  <si>
    <t>CARLOS LEONARDO PARADA MARIÑO</t>
  </si>
  <si>
    <t>PTAR SAN SILVESTRE, VÍA AL LLANITO</t>
  </si>
  <si>
    <t>9008091164 - 3125316505</t>
  </si>
  <si>
    <t>TECNICONSTRUCCCIONES BR SAS</t>
  </si>
  <si>
    <t>PREDIO COMERCIAL, SOLICITUD DE INDEPENDIZACIÓN DEL SERVICIO DE ACUEDUCTO Y ALCANTARILLADO CUENTA PROVISIONAL</t>
  </si>
  <si>
    <t>RAUL BELTRAN SERRANO</t>
  </si>
  <si>
    <t>EN ATENCION A SU SOLICITUD DE INCLUSION COMO USUARIO DEL SERVICIO DE ACUEDUCTO, ME PERMITO CONFIRMAR QUE SU REGISTRO EN NUESTRO SISTEMA DE INFORMACION COMERCIAL HA SIDO ACEPTADO, RAZON POR LA CUAL EL NUMERO DE IDENTIFICACION DE USUARIO ASIGNADO ES EL: ID 068975 CON RUTA 47-0402-3731-0000-0 ASOCIADO AL PREDIO CL 30 31 33 P. 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</si>
  <si>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068969 CON RUTA 27-0201-2700-0100-0 ASOCIADO AL PREDIO CL 53 12 53 P.2 DEL BARRIO OLAYA HERRERA</t>
  </si>
  <si>
    <t>EN ATENCION A SU SOLICITUD DE INCLUSION COMO USUARIO DEL SERVICIO DE ACUEDUCTO, ME PERMITO CONFIRMAR QUE SU REGISTRO EN NUESTRO SISTEMA DE INFORMACION COMERCIAL HA SIDO ACEPTADO, RAZON POR LA CUAL EL NUMERO DE IDENTIFICACION DE USUARIO ASIGNADO ES EL: ID 068971 CON RUTA 27-0209-1481-0000-0 ASOCIADO AL PREDIO CL 62 20A 22 AP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</si>
  <si>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068968 CON RUTA 17-0111-1230-0200-0 ASOCIADO AL PREDIO CR 34 43 06 DEL BARRIO TRES UNIDOS</t>
  </si>
  <si>
    <t>EN ATENCION A SU SOLICITUD DE INCLUSION COMO USUARIO DEL SERVICIO DE ACUEDUCTO, ME PERMITO CONFIRMAR QUE SU REGISTRO EN NUESTRO SISTEMA DE INFORMACION COMERCIAL HA SIDO ACEPTADO, RAZON POR LA CUAL EL NUMERO DE IDENTIFICACION DE USUARIO ASIGNADO ES EL: ID 068976 CON RUTA 07-0301-0280-0100-0 ASOCIADO AL PREDIO CL 60 38A 05 LC DEL BARRIO LA ESPERANZA</t>
  </si>
  <si>
    <t>EN ATENCION A SU SOLICITUD DE INCLUSION COMO USUARIO DEL SERVICIO DE ACUEDUCTO, ME PERMITO CONFIRMAR QUE SU REGISTRO EN NUESTRO SISTEMA DE INFORMACION COMERCIAL HA SIDO ACEPTADO, RAZON POR LA CUAL EL NUMERO DE IDENTIFICACION DE USUARIO ASIGNADO ES EL: ID 068977 CON RUTA 37-0304-4320-0102-0 ASOCIADO AL PREDIO CL 52A 35B 15 AP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</si>
  <si>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068978 CON RUTA 37-0306-4930-0154-1 ASOCIADO AL PREDIO CR 39 84 39 AP. 102 DEL BARRIO CAMINOS DE SAN SILVESTRE</t>
  </si>
  <si>
    <t>RESPUESTA A PETICIÓN CON EL ANÁLISIS Y TRAZABILIDAD DE LA INSTALACIÓN DEL EQUIPO DE MEDIDA Y ACTUACIONES REALIZADAS COMO EMPRESA.</t>
  </si>
  <si>
    <t>EN ATENCION A SU SOLICITUD DE INCLUSION COMO USUARIO DEL SERVICIO DE ACUEDUCTO, ME PERMITO CONFIRMAR QUE SU REGISTRO EN NUESTRO SISTEMA DE INFORMACION COMERCIAL HA SIDO ACEPTADO, RAZON POR LA CUAL EL NUMERO DE IDENTIFICACION DE USUARIO ASIGNADO ES EL: ID 068981 CON RUTA 47-0313-2490-0100-0 ASOCIADO AL PREDIO DG 56 TV 43 11 P. 2 DEL BARRIO EL PROGRESO</t>
  </si>
  <si>
    <t>EN ATENCION A SU SOLICITUD DE INCLUSION COMO USUARIO DEL SERVICIO DE ACUEDUCTO, ME PERMITO CONFIRMAR QUE SU REGISTRO EN NUESTRO SISTEMA DE INFORMACION COMERCIAL HA SIDO ACEPTADO, RAZON POR LA CUAL EL NUMERO DE IDENTIFICACION DE USUARIO ASIGNADO ES EL: ID 068979 CON RUTA 37-0303-2530-0000-0 ASOCIADO AL PREDIO cl 58 36f 48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</si>
  <si>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068983 CON RUTA 47-0403-3660-0133-0 ASOCIADO AL PREDIO CL 30 34 10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</si>
  <si>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069044 CON RUTA 07-0306-9999-0100-0 ASOCIADO AL PREDIO VIA AL LLANITO PTAR DEL BARRIO CAMINOS DE SAN SILVESTRE</t>
  </si>
  <si>
    <t>EN ATENCION A SU SOLICITUD DE INCLUSION COMO USUARIO DEL SERVICIO DE ACUEDUCTO, ME PERMITO CONFIRMAR QUE SU REGISTRO EN NUESTRO SISTEMA DE INFORMACION COMERCIAL HA SIDO ACEPTADO, RAZON POR LA CUAL EL NUMERO DE IDENTIFICACION DE USUARIO ASIGNADO ES EL: ID 068997 CON RUTA 47-0403-2350-0000-6 ASOCIADO AL PREDIO CR 32 28 14 P. 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</si>
  <si>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068980 CON RUTA 37-0307-4211-0000-0 ASOCIADO AL PREDIO DG 74D 34D 12 P.2 DEL BARRIO CIUDADELA PIPATON</t>
  </si>
  <si>
    <t>EN ATENCION A SU SOLICITUD DE INCLUSION COMO USUARIO DEL SERVICIO DE ACUEDUCTO, ME PERMITO CONFIRMAR QUE SU REGISTRO EN NUESTRO SISTEMA DE INFORMACION COMERCIAL HA SIDO ACEPTADO, RAZON POR LA CUAL EL NUMERO DE IDENTIFICACION DE USUARIO ASIGNADO ES EL: ID 069021 Y 069022 CON RUTA 37-0302-3435-0000-0 Y 0100-0 ASOCIADO A LOS PREDIOS CR 36D D58 26 CA Y LO DEL BARRIO ALCAZAR</t>
  </si>
  <si>
    <t>EN ATENCION A SU SOLICITUD DE INCLUSION COMO USUARIO DEL SERVICIO DE ACUEDUCTO, ME PERMITO CONFIRMAR QUE SU REGISTRO EN NUESTRO SISTEMA DE INFORMACION COMERCIAL HA SIDO ACEPTADO, RAZON POR LA CUAL EL NUMERO DE IDENTIFICACION DE USUARIO ASIGNADO ES EL: ID 069023 CON RUTA 57-0412-5981-0000-0 ASOCIADO AL PREDIO CR 64 45 15 DEL BARRIO 9 DE ABRIL</t>
  </si>
  <si>
    <t>SOLICITUD DE SOLUCIONAR LAS ADECUACIONES DE ACOMETIDA Y CAJA PARA PROCEDER A CREAR LA CUENTA E INSTALAR EL EQUIPO DE MEDIDA</t>
  </si>
  <si>
    <t>SOLICITUD DE VERIFICACIÓN DE CUENTA NUEVA Y MACRO</t>
  </si>
  <si>
    <t>DE COMUN ACUERDO SE INSTA A VISITAR EL DÍA 22 DE JUNIO PARA REALIZAR LA VERIFICACIÓN DE LOS PREDIOS.</t>
  </si>
  <si>
    <t>CL 53 16 46 BARRIO URIBE URIBE</t>
  </si>
  <si>
    <t>37931733 - 3102544646</t>
  </si>
  <si>
    <t>MARIA ESTHER DIAZ OVIEDO</t>
  </si>
  <si>
    <t>PREDIO COMERCIAL, SOLICITUD DE INDEPENDIZACIÓN DEL SERVICIO DE ACUEDUCTO Y ALCANTARILLADO CUENTA. 4 CN</t>
  </si>
  <si>
    <t>CL 71 21 03 CONTRATO DE OBRA 078-2022</t>
  </si>
  <si>
    <t>LUIS FERNANDO MERCHAN CRESPO</t>
  </si>
  <si>
    <t>DEVOLUCIÓN DE 1 MEDIDOR DE 1/2 PULGADA PORQUE EL USUARIO YA POSEIA MEDIDOR INSTALADO.</t>
  </si>
  <si>
    <t>NO REQUIERE RESPUESTA, SE REASIGNA MEDIDOR PARA EL PROVISIONAL DE LA PTAR CON TECNICONSTRUCCIONES BR.</t>
  </si>
  <si>
    <t>NO REQUIERE RESPUESTA</t>
  </si>
  <si>
    <t>CR 19 54 62 BARRIO TORCOROMA</t>
  </si>
  <si>
    <t>37922802 - 3112221295</t>
  </si>
  <si>
    <t>EN ATENCION A SU SOLICITUD DE INCLUSION COMO USUARIO DEL SERVICIO DE ACUEDUCTO, ME PERMITO CONFIRMAR QUE SU REGISTRO EN NUESTRO SISTEMA DE INFORMACION COMERCIAL HA SIDO ACEPTADO, RAZON POR LA CUAL EL NUMERO DE IDENTIFICACION DE USUARIO ASIGNADO ES EL: ID 068970 CON RUTA 27-0202-2611-0100-0 ASOCIADO AL PREDIO CR 19 54 62 LC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</si>
  <si>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068982 CON RUTA 47-0404-6180-0100-0 ASOCIADO AL PREDIO CL 33A 48 03 P. 2 DEL BARRIO PLANADA DEL CERRO</t>
  </si>
  <si>
    <t>CL 33A 48 03 P.2 PLANADA DEL CERRO</t>
  </si>
  <si>
    <t>3615546 - 3108819393</t>
  </si>
  <si>
    <t>ADONAY SANCHEZ MUÑOZ</t>
  </si>
  <si>
    <t>CL 51C 44 69 BARRIO EL PROGRESO</t>
  </si>
  <si>
    <t>1098768366 - 3174742695</t>
  </si>
  <si>
    <t>YURLEY KATHERINE DIAZ CASTAÑEDA</t>
  </si>
  <si>
    <t>PREDIO COMERCIAL, SOLICITUD DE INDEPENDIZACIÓN DEL SERVICIO DE ACUEDUCTO Y ALCANTARILLADO CUENTA. 1 CN</t>
  </si>
  <si>
    <t>EN ATENCION A SU SOLICITUD DE INCLUSION COMO USUARIO DEL SERVICIO DE ACUEDUCTO, ME PERMITO CONFIRMAR QUE SU REGISTRO EN NUESTRO SISTEMA DE INFORMACION COMERCIAL HA SIDO ACEPTADO, RAZON POR LA CUAL EL NUMERO DE IDENTIFICACION DE USUARIO ASIGNADO ES EL: ID 068998 CON RUTA 37-0312-7285-0090-0 ASOCIADO AL PREDIO CL 51C 44 69 DEL BARRIO EL PROGRESO</t>
  </si>
  <si>
    <t>CR 29 78 49 BARRIO SANTA ISABEL</t>
  </si>
  <si>
    <t>63470550 - 3233171926</t>
  </si>
  <si>
    <t>ELBINIA YEPES RAVELO</t>
  </si>
  <si>
    <t>EN ATENCION A SU SOLICITUD DE INCLUSION COMO USUARIO DEL SERVICIO DE ACUEDUCTO, ME PERMITO CONFIRMAR QUE SU REGISTRO EN NUESTRO SISTEMA DE INFORMACION COMERCIAL HA SIDO ACEPTADO, RAZON POR LA CUAL EL NUMERO DE IDENTIFICACION DE USUARIO ASIGNADO ES EL: ID 069019 CON RUTA 27-0206-7300-0100-0 ASOCIADO AL PREDIO CR 29 78 49 AP. DEL BARRIO SANTA ISABEL</t>
  </si>
  <si>
    <t>EN ATENCION A SU SOLICITUD DE INCLUSION COMO USUARIO DEL SERVICIO DE ACUEDUCTO, ME PERMITO CONFIRMAR QUE SU REGISTRO EN NUESTRO SISTEMA DE INFORMACION COMERCIAL HA SIDO ACEPTADO, RAZON POR LA CUAL EL NUMERO DE IDENTIFICACION DE USUARIO ASIGNADO ES EL: ID 069022 CON RUTA 37-0302-3435-0100-0 ASOCIADO AL PREDIO CR 36D D58 26 LO DEL BARRIO ALCAZAR</t>
  </si>
  <si>
    <t>CL 50 12 43 LC BARRIO COLOMBIA</t>
  </si>
  <si>
    <t>LUZ MARY LOZADA PEDRAZA</t>
  </si>
  <si>
    <t>37917243 - 3013601735</t>
  </si>
  <si>
    <t>EN ATENCION A SU SOLICITUD DE INCLUSION COMO USUARIO DEL SERVICIO DE ACUEDUCTO, ME PERMITO CONFIRMAR QUE SU REGISTRO EN NUESTRO SISTEMA DE INFORMACION COMERCIAL HA SIDO ACEPTADO, RAZON POR LA CUAL EL NUMERO DE IDENTIFICACION DE USUARIO ASIGNADO ES EL: ID 069042 CON RUTA 07-0103-4530-0100-0 ASOCIADO AL PREDIO CL 50 12 43 LC DEL BARRIO COLOMBIA</t>
  </si>
  <si>
    <t>CL 73 34B BIS 32 ESQUINA BARRIO INTERNACIONAL</t>
  </si>
  <si>
    <t>37921197 - 3007417855</t>
  </si>
  <si>
    <t>HILDA DIAZ RAMOS</t>
  </si>
  <si>
    <t>EN ATENCION A SU SOLICITUD DE INCLUSION COMO USUARIO DEL SERVICIO DE ACUEDUCTO, ME PERMITO CONFIRMAR QUE SU REGISTRO EN NUESTRO SISTEMA DE INFORMACION COMERCIAL HA SIDO ACEPTADO, RAZON POR LA CUAL EL NUMERO DE IDENTIFICACION DE USUARIO ASIGNADO ES EL: ID 069025 CON RUTA 37-0307-4130-0000-0 ASOCIADO AL PREDIO CL 73 34B BIS 32 ESQUINA DEL BARRIO INTERNACIONAL</t>
  </si>
  <si>
    <t>CL 49 34B 74 BARRIO SANTA ANA</t>
  </si>
  <si>
    <t>MANUEL HERNANDO FUENTES HERNANDEZ</t>
  </si>
  <si>
    <t>PREDIO RESIDENCIAL, SOLICITUD DE INDEPENDIZACIÓN DEL SERVICIO DE ACUEDUCTO Y ALCANTARILLADO.2CN</t>
  </si>
  <si>
    <t>EN ATENCION A SU SOLICITUD DE INCLUSION COMO USUARIO DEL SERVICIO DE ACUEDUCTO, ME PERMITO CONFIRMAR QUE SU REGISTRO EN NUESTRO SISTEMA DE INFORMACION COMERCIAL HA SIDO ACEPTADO, RAZON POR LA CUAL EL NUMERO DE IDENTIFICACION DE USUARIO ASIGNADO ES EL: ID 069043 CON RUTA 37-0308-6510-0000-0 ASOCIADO AL PREDIO CL 49 34B 74 CA DEL BARRIO SANTA ANA</t>
  </si>
  <si>
    <t>13885765 - 3173840635</t>
  </si>
  <si>
    <t>TV 43 DG 59 88 BARRIO LAS GRANJAS</t>
  </si>
  <si>
    <t>79353181 - 3143950272</t>
  </si>
  <si>
    <t>RAUL GOMEZ GOMEZ</t>
  </si>
  <si>
    <t>RESPUESTA A SOLICITUD DE INCLUSIÓN, DADO QUE ES TEMPORAL PARA LA CONSTRUCCIÓN DE LA FASE 3 DEL CONDOMINIO CAOBA.</t>
  </si>
  <si>
    <t>NELSON FERNANDO LOBATON ZUBIETA</t>
  </si>
  <si>
    <t>DG 58 19 46 BARRIO BUENA VISTA ETAPA II</t>
  </si>
  <si>
    <t>1121836503 - 3144939517</t>
  </si>
  <si>
    <t>CR 37A 52A IMPAR BARRIO PROVIVIENDA</t>
  </si>
  <si>
    <t>37927039 - 3143640469</t>
  </si>
  <si>
    <t>ELOISA SILVA PEREZ</t>
  </si>
  <si>
    <t>EN ATENCION A SU SOLICITUD DE INCLUSION COMO USUARIO DEL SERVICIO DE ACUEDUCTO, ME PERMITO CONFIRMAR QUE SU REGISTRO EN NUESTRO SISTEMA DE INFORMACION COMERCIAL HA SIDO ACEPTADO, RAZON POR LA CUAL EL NUMERO DE IDENTIFICACION DE USUARIO ASIGNADO ES EL: ID 069018 CON RUTA 47-0311-1860-0100-0 ASOCIADO AL PREDIO CR 37A 53 27 DEL BARRIO PROVIVIENDA</t>
  </si>
  <si>
    <t>CL 72 24 77 AP. 401 BARRIO LA LIBERTAD</t>
  </si>
  <si>
    <t>7169379 - 3507939115</t>
  </si>
  <si>
    <t>OSCAR DARIO ECHEVERRIA INFANTE</t>
  </si>
  <si>
    <t>EN ATENCION A SU SOLICITUD DE INCLUSION COMO USUARIO DEL SERVICIO DE ACUEDUCTO, ME PERMITO CONFIRMAR QUE SU REGISTRO EN NUESTRO SISTEMA DE INFORMACION COMERCIAL HA SIDO ACEPTADO, RAZON POR LA CUAL EL NUMERO DE IDENTIFICACION DE USUARIO ASIGNADO ES EL: ID 069024 CON RUTA 27-0207-2613-0401-0 ASOCIADO AL PREDIO CL 72 24 77 AP. 401 DEL BARRIO LA LIBERTAD</t>
  </si>
  <si>
    <t>CL 53 37A 29 AP. 201 BARRIO PROVIVIENDA</t>
  </si>
  <si>
    <t>91444139 - 3212026529</t>
  </si>
  <si>
    <t>RICARDO ANTONIO HINESTROZA ZABALA</t>
  </si>
  <si>
    <t>CL 37 38 04 CA 6 BARRIO BOSQUES DE LA CIRA</t>
  </si>
  <si>
    <t>28009711 - 3112261056</t>
  </si>
  <si>
    <t>HERMELINDA CANTILLO DE CUADROS</t>
  </si>
  <si>
    <t>CL 61 39 61 AP. BARRIO VERSALLES</t>
  </si>
  <si>
    <t>63471552 - 3124387269</t>
  </si>
  <si>
    <t>LUZ STELLA GARCÍA CORZO</t>
  </si>
  <si>
    <t xml:space="preserve">CR  22A 37A 14 AP. 1 BARRIO ISLA DE ZAPATO </t>
  </si>
  <si>
    <t>91427990 - 3103475103</t>
  </si>
  <si>
    <t>ROBINSON DONADO CHAVEZ</t>
  </si>
  <si>
    <t>TV 56A 55A 16 BARRIO KENNEDY</t>
  </si>
  <si>
    <t>37917432 - 3132137535</t>
  </si>
  <si>
    <t>ELIZABETH RODRIGUEZ HERNÁNDEZ</t>
  </si>
  <si>
    <t>LOTE 120A BARRIO NUEVA ESPERANZA</t>
  </si>
  <si>
    <t>21949850 - 3123319482</t>
  </si>
  <si>
    <t>MARÍA YOLANDA ZEA RAMIREZ</t>
  </si>
  <si>
    <t>CR 19 77 52 BARRIO CAMPO HERMOSO</t>
  </si>
  <si>
    <t>33136643 -  3005987581</t>
  </si>
  <si>
    <t>ANA MARÍA ORTEGA GONZALEZ</t>
  </si>
  <si>
    <t>CR 35B 75A 55 AP. 102 BARRIO VILLA NUEVA</t>
  </si>
  <si>
    <t>91427651 - 3105500747</t>
  </si>
  <si>
    <t>CARLOS ALBERTO JIMENEZ MENA</t>
  </si>
  <si>
    <t>CR 21A 76B 43 BARRIO 20 DE ENERO</t>
  </si>
  <si>
    <t>13879120 - 3209642364</t>
  </si>
  <si>
    <t>JUAN DE DIOS RODRIGUEZ NAVARRO</t>
  </si>
  <si>
    <t>CR 19A 77 67 BARRIO CAMPO HERMOSO</t>
  </si>
  <si>
    <t>77028982 - 3209487755</t>
  </si>
  <si>
    <t>JORGE ELIECER LEÓN LUNA</t>
  </si>
  <si>
    <t>CL 76A 24A 51 BARRIO 20 DE ENERO</t>
  </si>
  <si>
    <t>63468253 - 3214052479</t>
  </si>
  <si>
    <t>CLAUDIA MIRANDA CACERES</t>
  </si>
  <si>
    <t>CR 36A 65 38 BARRIO SAN PEDRO CLAVER</t>
  </si>
  <si>
    <t>1096200867 - 3132750202</t>
  </si>
  <si>
    <t>IRENE ORTIZ GARCES</t>
  </si>
  <si>
    <t>EN TRAMITE, LUEGO DE LA VISITA RESPONDER A ESTE RADICADO.</t>
  </si>
  <si>
    <t>LOTE 50 URBANIZACIÓN LAS FERIAS</t>
  </si>
  <si>
    <t>1098676493 - 3142900017</t>
  </si>
  <si>
    <t>JENNY YESENIA BENITEZ MONTERO</t>
  </si>
  <si>
    <t>CR 54 CASA 216 BARRIO ALTOS DEL CAMPRESTRE</t>
  </si>
  <si>
    <t>37546930 - 3006575619</t>
  </si>
  <si>
    <t>MARELVIS ROZO LÓPEZ</t>
  </si>
  <si>
    <t>CR 21 49 73 BARRIO COLOMBIA</t>
  </si>
  <si>
    <t>28015333 - 3195525812</t>
  </si>
  <si>
    <t>PAULINA BARRERA GARCÍA</t>
  </si>
  <si>
    <t>CL 65 LT 09 BARRIO LA ESPERANZA</t>
  </si>
  <si>
    <t>1096189930 - 3138936038</t>
  </si>
  <si>
    <t>YORMARY PISCIOTTI GARNICA</t>
  </si>
  <si>
    <t>CL 65 LT 05 BARRIO LA ESPERANZA</t>
  </si>
  <si>
    <t>37577862 - 3168704464</t>
  </si>
  <si>
    <t>YURI SULEIMA PISCIOTTI GARNICA</t>
  </si>
  <si>
    <t>CL 41C CR 55 07 BARRIO LOS CORALES</t>
  </si>
  <si>
    <t>91420201 - 3112395326</t>
  </si>
  <si>
    <t>LUIS JOSÉ DURÁN PALOMINO</t>
  </si>
  <si>
    <t>CL 39 LOTE 08 BARRIO MINAS DEL PARAISO</t>
  </si>
  <si>
    <t>63462483 - 3212069311</t>
  </si>
  <si>
    <t>ANA RAQUEL ARRIETA BUSTAMANTE</t>
  </si>
  <si>
    <t>CL 61 36E 23 AP.2 BARRIO LA ESPERANZA</t>
  </si>
  <si>
    <t>37581341 - 3225678877</t>
  </si>
  <si>
    <t>MARTHA CECILIA CABALLERO ROJAS</t>
  </si>
  <si>
    <t>CR 36E 62 04 BARRIO LA ESPERANZA</t>
  </si>
  <si>
    <t>60347903 - 3134150616</t>
  </si>
  <si>
    <t>ANA FERSIA MORENO URGUISA</t>
  </si>
  <si>
    <t>CR 49 CASA 27 BARRIO URBANIZACIÓN LA FE</t>
  </si>
  <si>
    <t>91444620 - 3162459387</t>
  </si>
  <si>
    <t>JOSE FERNANDO ALZATE BETANCUR</t>
  </si>
  <si>
    <t xml:space="preserve">CR 35C 52A 04 BARRIO PRIMERO DE MAYO </t>
  </si>
  <si>
    <t>91424080 - 3143572705</t>
  </si>
  <si>
    <t>WILLIAM EGEA SÁNCHEZ</t>
  </si>
  <si>
    <t>DG 54 TV 47A 38 BARRIO RAFAEL RANGEL</t>
  </si>
  <si>
    <t>63473229 - 3213907249</t>
  </si>
  <si>
    <t>LUZ HELENA MOLINA VILLAMIZAR</t>
  </si>
  <si>
    <t>CL 61 36E 33 BARRIO LA ESPERANZA</t>
  </si>
  <si>
    <t>26012600 - 3222682869</t>
  </si>
  <si>
    <t>ENERIA EDITH PARRA DE RUIZ</t>
  </si>
  <si>
    <t>CR 19 77 66 BARRIO CAMPO HERMOSO</t>
  </si>
  <si>
    <t>28019825 - 3168124469</t>
  </si>
  <si>
    <t>PREICER MARTINEZ TORRECILLA</t>
  </si>
  <si>
    <t>CL 44 29 22 BARRIO TRES UNIDOS</t>
  </si>
  <si>
    <t>1096236410 - 3142159066</t>
  </si>
  <si>
    <t>JULIETH PAOLA NAVARRO TENJO</t>
  </si>
  <si>
    <t xml:space="preserve">CR 34B 44 46 BARRIO TRES UNIDOS </t>
  </si>
  <si>
    <t>91438162 - 3112372203</t>
  </si>
  <si>
    <t>ALVARO ANTONIO GARCÍA GARCÍA</t>
  </si>
  <si>
    <t>MZ 333 LT 16 PISO 2 BARRIO PABLO ACUÑA</t>
  </si>
  <si>
    <t>17386242 - 3137316020</t>
  </si>
  <si>
    <t>ARIOSTO DUARTE WILCHES</t>
  </si>
  <si>
    <t>PREDIO RESIDENCIAL, SOLICITUD DE INDEPENDIZACIÓN DEL SERVICIO DE ACUEDUCTO Y ALCANTARILLADO.5CN</t>
  </si>
  <si>
    <t>MZ 37 LT 048 BARRIO MANZANARES</t>
  </si>
  <si>
    <t>79446270 - 3154054470</t>
  </si>
  <si>
    <t>CARLOS SÁNCHEZ DURÁN</t>
  </si>
  <si>
    <t>DG 61 47A 34 AP. 102 BARRIO 20 DE AGOSTO</t>
  </si>
  <si>
    <t>28020554 - 3135989865</t>
  </si>
  <si>
    <t>ESMERY RAMIREZ JORGE</t>
  </si>
  <si>
    <r>
      <t xml:space="preserve">Código: </t>
    </r>
    <r>
      <rPr>
        <sz val="11"/>
        <rFont val="Arial"/>
        <family val="2"/>
      </rPr>
      <t>GCO-FR-028</t>
    </r>
  </si>
  <si>
    <r>
      <t xml:space="preserve">Página: </t>
    </r>
    <r>
      <rPr>
        <sz val="11"/>
        <rFont val="Arial"/>
        <family val="2"/>
      </rPr>
      <t>1</t>
    </r>
  </si>
  <si>
    <r>
      <t xml:space="preserve">Versión: </t>
    </r>
    <r>
      <rPr>
        <sz val="11"/>
        <rFont val="Arial"/>
        <family val="2"/>
      </rPr>
      <t>2</t>
    </r>
  </si>
  <si>
    <r>
      <t xml:space="preserve">Vigente a partir de:
</t>
    </r>
    <r>
      <rPr>
        <sz val="11"/>
        <rFont val="Arial"/>
        <family val="2"/>
      </rPr>
      <t>21-06-2019</t>
    </r>
  </si>
  <si>
    <r>
      <t>Petición</t>
    </r>
    <r>
      <rPr>
        <sz val="11"/>
        <color rgb="FF000000"/>
        <rFont val="Arial"/>
        <family val="2"/>
      </rPr>
      <t xml:space="preserve">: Derecho fundamental que tiene toda persona a presentar solicitudes respetuosas a las autoridades por motivos de interés general o particular y a obtener su pronta resolución: </t>
    </r>
    <r>
      <rPr>
        <b/>
        <sz val="11"/>
        <color rgb="FF000000"/>
        <rFont val="Arial"/>
        <family val="2"/>
      </rPr>
      <t>Variables</t>
    </r>
    <r>
      <rPr>
        <sz val="11"/>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</si>
  <si>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1"/>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1"/>
        <color theme="1"/>
        <rFont val="Arial"/>
        <family val="2"/>
      </rPr>
      <t>Variables</t>
    </r>
    <r>
      <rPr>
        <sz val="11"/>
        <color theme="1"/>
        <rFont val="Arial"/>
        <family val="2"/>
      </rPr>
      <t>: Funcionario, Contratista</t>
    </r>
  </si>
  <si>
    <r>
      <t>Reclamo:</t>
    </r>
    <r>
      <rPr>
        <sz val="11"/>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1"/>
        <color theme="1"/>
        <rFont val="Arial"/>
        <family val="2"/>
      </rPr>
      <t>Variable</t>
    </r>
    <r>
      <rPr>
        <sz val="11"/>
        <color theme="1"/>
        <rFont val="Arial"/>
        <family val="2"/>
      </rPr>
      <t>s:Facturación (comercial), Instalación   (acueducto-alcantarillado),Prestación   (acueducto-alcantarillado), Recursos (prestación- e instalación del servicio).</t>
    </r>
  </si>
  <si>
    <r>
      <t xml:space="preserve">Sugerencia: </t>
    </r>
    <r>
      <rPr>
        <sz val="11"/>
        <color rgb="FF000000"/>
        <rFont val="Arial"/>
        <family val="2"/>
      </rPr>
      <t xml:space="preserve">Cuando se presenta a la entidad la manifestación  de una idea o propuesta para mejorar la prestación de un servicio o la gestión institucional. </t>
    </r>
    <r>
      <rPr>
        <b/>
        <sz val="11"/>
        <color rgb="FF000000"/>
        <rFont val="Arial"/>
        <family val="2"/>
      </rPr>
      <t>Variables</t>
    </r>
    <r>
      <rPr>
        <sz val="11"/>
        <color rgb="FF000000"/>
        <rFont val="Arial"/>
        <family val="2"/>
      </rPr>
      <t>:Sugerencia, Felicitación, Otros (PQRSD).</t>
    </r>
  </si>
  <si>
    <r>
      <t>Denuncia</t>
    </r>
    <r>
      <rPr>
        <sz val="11"/>
        <color theme="1"/>
        <rFont val="Arial"/>
        <family val="2"/>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1"/>
        <color theme="1"/>
        <rFont val="Arial"/>
        <family val="2"/>
      </rPr>
      <t xml:space="preserve"> Variables</t>
    </r>
    <r>
      <rPr>
        <sz val="11"/>
        <color theme="1"/>
        <rFont val="Arial"/>
        <family val="2"/>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</si>
  <si>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Corte de la Información:  JUNIO de 2022</t>
  </si>
  <si>
    <t>JUNIO de 2022</t>
  </si>
  <si>
    <t>2022-140-004550-2</t>
  </si>
  <si>
    <t>CABIALES CAMARGO ADDYS ALICIA</t>
  </si>
  <si>
    <t>2022-140-004654-2</t>
  </si>
  <si>
    <t xml:space="preserve">URBAMETRO SAS </t>
  </si>
  <si>
    <t>urbametro@hotmail.com</t>
  </si>
  <si>
    <t>ANDREA PARRA HERNANDEZ</t>
  </si>
  <si>
    <t>2022-130-004683-2</t>
  </si>
  <si>
    <t>BOMBEROS VOLUNTARIOS</t>
  </si>
  <si>
    <t>bomberosvoluntariosbcabja@hotmail.com</t>
  </si>
  <si>
    <t>LUIS ALEXANDER DIAZ ARIAS</t>
  </si>
  <si>
    <t>2022-140-004827-2</t>
  </si>
  <si>
    <t>ORLANDO DONADO &amp; CIAS SAS</t>
  </si>
  <si>
    <t>operativodpycia@gmail.com</t>
  </si>
  <si>
    <t>PATRICIO CARO RAMBAUT</t>
  </si>
  <si>
    <t>2022-140-004992-2</t>
  </si>
  <si>
    <t>GN  PROYECTOS SAS</t>
  </si>
  <si>
    <t>gerencia@gnproyectos.com</t>
  </si>
  <si>
    <t>NELSON GUALDRON RIVERA</t>
  </si>
  <si>
    <t>2022-140-005092-2</t>
  </si>
  <si>
    <t>G4 INGENIEROS</t>
  </si>
  <si>
    <t>ventasnuevohorizonte@g4ungenieros.com</t>
  </si>
  <si>
    <t>NELLY LOZADA SUAREZ</t>
  </si>
  <si>
    <t>2022-140-005119-2</t>
  </si>
  <si>
    <t xml:space="preserve">JAC BARRIO VILLARELYS </t>
  </si>
  <si>
    <t>302 237 4482</t>
  </si>
  <si>
    <t>HECTOR JOSE COSSIO GOMEZ</t>
  </si>
  <si>
    <t>2022-140-005243-2</t>
  </si>
  <si>
    <t xml:space="preserve">SECRETARIA DE PLANEACIÓN DISTRITAL </t>
  </si>
  <si>
    <t>jaime.pena@barrancabermeja.gov.co</t>
  </si>
  <si>
    <t>JAIME ENRIQUE PEÑA ROBLES</t>
  </si>
  <si>
    <t>2022-140-005257-2</t>
  </si>
  <si>
    <t>CENTRO LOGISTICO INTERNACIONAL PETROLERO CLIP SAS</t>
  </si>
  <si>
    <t>jorge.campo@gco.com.co</t>
  </si>
  <si>
    <t>PUG CLIP</t>
  </si>
  <si>
    <t>2022-140-005247-2</t>
  </si>
  <si>
    <t>SECRETARIA DE DESARROLLO ECONÓMICO Y SOCIAL</t>
  </si>
  <si>
    <t>heyner.mancera@barrancabermeja.gov.co</t>
  </si>
  <si>
    <t xml:space="preserve">HEYNER MANCERA RINCÓN </t>
  </si>
  <si>
    <t>2022-140-005267-2</t>
  </si>
  <si>
    <t>JAC BARRIO PABLO ACUÑA</t>
  </si>
  <si>
    <t>314 437 4413</t>
  </si>
  <si>
    <t>FRANCY MILENA GARNICA</t>
  </si>
  <si>
    <t>2022-140-005233-2</t>
  </si>
  <si>
    <t>2022-140-005281-2</t>
  </si>
  <si>
    <t xml:space="preserve">JAC VILLAS DEL CORAL  </t>
  </si>
  <si>
    <t>yadysromero30@gmail.com</t>
  </si>
  <si>
    <t xml:space="preserve">Yadys Arled Romero Sánchez </t>
  </si>
  <si>
    <t>2022-140-005465-2</t>
  </si>
  <si>
    <t>DEFENSORÍA DEL PUEBLO</t>
  </si>
  <si>
    <t>magdalenamedio@defensoria.gov.co</t>
  </si>
  <si>
    <t>Didier Augusto Rodriguez Leon</t>
  </si>
  <si>
    <t>2022-140-005528-2</t>
  </si>
  <si>
    <t>2022-130-005509-2</t>
  </si>
  <si>
    <t>BARRIO  PUEBLO NUEVO</t>
  </si>
  <si>
    <t>josesantamariaa1949@gmail.com</t>
  </si>
  <si>
    <t>ARLEDY  GUZMAN VELASQUEZ</t>
  </si>
  <si>
    <t>SOLICITUD ADECUACIÓN ACOMETIDA DOMICILIARIA</t>
  </si>
  <si>
    <t>SE OTORGA CERTIFICADO  DE DISPONIBILIDAD</t>
  </si>
  <si>
    <t>SANDRA FONSECA/ SILVIA CÁCERES</t>
  </si>
  <si>
    <t xml:space="preserve">ACLARACIÓN PUNTO DE CONEXIÓN AL SISTEMA DE ALCANTARILLADO PÚBLICO </t>
  </si>
  <si>
    <t>SE OTORGA INFORMACIÓN REQUERIDA</t>
  </si>
  <si>
    <t>SOLICITUD INFORMACIÓN  RED CONTRAINCENDIOS Y UBICACIÓN DE HIDRANTES</t>
  </si>
  <si>
    <t>SOLICITUD INFORMACIÓN REDES EXISTENTES-ALTOS DE ARGELIA</t>
  </si>
  <si>
    <t xml:space="preserve">SOLICITUD REVISIÓN DISEÑOS HIDRÁULICOS PROYECTO ALTOS DE ARGELÍA </t>
  </si>
  <si>
    <t xml:space="preserve">SE OTORGA APROBACIÓN DE DISEÑOS HIDRÁULICOS </t>
  </si>
  <si>
    <t>SOLICITUD INFORMACIÓN DISPONIBILIDAD ALCANTARILLADO</t>
  </si>
  <si>
    <t>SOLICITUD VISITA TÉCNICA - INSTALACIÓN DE ACOMETIDAS</t>
  </si>
  <si>
    <t>SOLICITUD CERTIFICADO DISPONIBILIDAD DE SERVICIOS PÚBLICOS  EN ASENTAMIENTOS</t>
  </si>
  <si>
    <t xml:space="preserve">SOLICITUD DISPONIBILIDAD DE SERVICIOS </t>
  </si>
  <si>
    <t>SOLICITUD CERTIFICADO DISPONIBILIDAD DE SERVICIOS- PARQUE AGUAS CLARAS</t>
  </si>
  <si>
    <t>SOLICITUD PARA REALIZAR ACUERDOS CORRESPONDIENTES AL DESARROLLO DE LA OBRA DE ALCANTARILLADO EN B. PABLO ACUÑA</t>
  </si>
  <si>
    <t>SOLICITUD INFORMACIÓN REDES EXISTENTES- CLL 50 cra 28- dg 36 cra 32</t>
  </si>
  <si>
    <t xml:space="preserve">SOLICITUD RESANE DE PAVIMENTO </t>
  </si>
  <si>
    <t>INCONFORMIDADES POR IRREGULARIDADES OBRAS PUBLICAS BARRIO COLOMBIA</t>
  </si>
  <si>
    <t>SE TRASLADA POR COMPETENCIA A SECRETARÍA DE INFRAESTRUCTURA</t>
  </si>
  <si>
    <t>SOLICITUD DE INFORMACIÓN REDES BARRIOS EL PARAÍSO, VILLA ROSA, SAN JUDAS</t>
  </si>
  <si>
    <t>SOLICITUD INFORMACIÓN Y PAGO DE MATERIALES</t>
  </si>
  <si>
    <t xml:space="preserve">  </t>
  </si>
  <si>
    <t>2022-120-004083-1</t>
  </si>
  <si>
    <t>2022-120-003906-1</t>
  </si>
  <si>
    <t>2022-120-004116-1</t>
  </si>
  <si>
    <t>2022-120-004340-1</t>
  </si>
  <si>
    <t>2022-120-004420-1</t>
  </si>
  <si>
    <t>2022-120-004249-1</t>
  </si>
  <si>
    <t>2022-120-004374-1</t>
  </si>
  <si>
    <t>2022-120-004431-1</t>
  </si>
  <si>
    <t>2022-120-004432-1</t>
  </si>
  <si>
    <t>2022-120-004345-1</t>
  </si>
  <si>
    <t>2022-120-004375-1</t>
  </si>
  <si>
    <t>2022-120-004373-1</t>
  </si>
  <si>
    <t>2022-120-004414-1</t>
  </si>
  <si>
    <t>2022-140-004343-2</t>
  </si>
  <si>
    <t>PERSONERIA MUNICIPAL DE BARRANCABEMEJA</t>
  </si>
  <si>
    <t>JOSEFA CASTRO VERBEL</t>
  </si>
  <si>
    <t>2022-140-004380-2</t>
  </si>
  <si>
    <t>-</t>
  </si>
  <si>
    <t>HERNANDO URIBE CRUZ-LUIS ERNESTO RANGEL LOAIZA</t>
  </si>
  <si>
    <t>2022-140-004375-2</t>
  </si>
  <si>
    <t>CONTRALORIA MUNICIPAL DE BARRANCABERMEJA</t>
  </si>
  <si>
    <t>JEHYMMYS TATIANA SANCHEZ CALA</t>
  </si>
  <si>
    <t>2022-130-004409-2</t>
  </si>
  <si>
    <t>ALCALDIA MUNICIPIO DE SAN ALBERTO</t>
  </si>
  <si>
    <t>CARLOS ARTURO RIOS VERA</t>
  </si>
  <si>
    <t>2022-140-004465-2</t>
  </si>
  <si>
    <t>SECRETARIA DE MEDIO AMBIENTE</t>
  </si>
  <si>
    <t>LUIS ERNESTO FORERO PINZON</t>
  </si>
  <si>
    <t>2022-140-004494-2</t>
  </si>
  <si>
    <t>CARDALES</t>
  </si>
  <si>
    <t>ALVARO VILLAREAL PINILLA</t>
  </si>
  <si>
    <t>2022-130-004532-2</t>
  </si>
  <si>
    <t>BARRANCABERMEJA</t>
  </si>
  <si>
    <t>MARIA MERCEDES DAMIAN SERRANO</t>
  </si>
  <si>
    <t>2022-140-004569-2</t>
  </si>
  <si>
    <t>DEFENSORIA DEL PUEBLO</t>
  </si>
  <si>
    <t>DIDIER AUGUSTO RODRIGUEZ</t>
  </si>
  <si>
    <t>2022-130-004558-2</t>
  </si>
  <si>
    <t>BARRIO NOVALITO</t>
  </si>
  <si>
    <t>ZOILA FLOREZ DELGADO</t>
  </si>
  <si>
    <t>2022-140-004585-2</t>
  </si>
  <si>
    <t>SECRETARIA DE INFRAESTRUCTURA</t>
  </si>
  <si>
    <t>ROSALIA SOLORZANO ANGULO</t>
  </si>
  <si>
    <t>2022-140-004588-2</t>
  </si>
  <si>
    <t>JAC BARRIO FLORESTA BAJA</t>
  </si>
  <si>
    <t>ALFREDO ROMERO BARON</t>
  </si>
  <si>
    <t>2022-140-004621-2</t>
  </si>
  <si>
    <t>SECRETARIA JURIDICA BARRANCABERMEJA</t>
  </si>
  <si>
    <t>CARMEN CELINA IBAÑEZ ELAM</t>
  </si>
  <si>
    <t>2022-140-004946-2</t>
  </si>
  <si>
    <t>VANTI</t>
  </si>
  <si>
    <t>ANGELICA LORENA FRANCO PINZON</t>
  </si>
  <si>
    <t>2022-140-005256-2</t>
  </si>
  <si>
    <t>ESPACIO PUBLICO Y CONTROL URBANO</t>
  </si>
  <si>
    <t xml:space="preserve">ELKIN DE JESUS DORIA SANCHEZ </t>
  </si>
  <si>
    <t>2022-140-004748-2</t>
  </si>
  <si>
    <t>LUIS ERNESTO RANGEL LOAIZA</t>
  </si>
  <si>
    <t>2022-140-005271-2</t>
  </si>
  <si>
    <t>SERGIO ANDRES MURILLO RUIZ</t>
  </si>
  <si>
    <t>DERECHO DE PETICION SOLICITANDO AUTORIZAR PARA QUE REALICEN UNA INSPECCION OCULAR</t>
  </si>
  <si>
    <t>SOLICITUD DE VISITA, CONCEPTO TECNICO Y ACCIONES A EJERCER</t>
  </si>
  <si>
    <t>TRASLADO POR COMPETENCIA REQUERIMIENTO CON RADICADO 00925 DE FECHA 18 DE MAYO DE 2022</t>
  </si>
  <si>
    <t>DENUNCIA POR RELLENO CON ESCOMBROS EN DESCOLE DE AGUAS RESIDUALES Y AGUAS LLUVIAS, SOBRE EL AREA PUBLICA DESTINADA COMO SALIDA DE ESTOS SERVICIOS PUBLICOS</t>
  </si>
  <si>
    <t>SOLICITUD DE COPIA DE PLANO DE LA PLANTA DE CONTRUCCION DEL ALCANTARILLADO SANITARIO DEL BARRIO CARDALES DE FECHA 22 DE 1989</t>
  </si>
  <si>
    <t>SOLICITUD VISITA DE INSPECCION</t>
  </si>
  <si>
    <t>QUEJA COMUNIDAD DEL BARRIO VILLARELIS ETAPA 2</t>
  </si>
  <si>
    <t>SOLICITUD DE CONEXIÓN AL ALCANTARILLADO PUBLICO</t>
  </si>
  <si>
    <t>INVITACION A REUNION PROBLEMÁTICA DE INUNDACION POR AUSENCIA RED DE SERVICIO DE ALCANTARILLADO PLUVIAL Y SANITARIO SECTOR ALEDAÑO AL PROYECTO: "ADECUACION CANCHA DE FUTBOL BARRIO LA ESPERANZA"</t>
  </si>
  <si>
    <t>SOLICITUD DERECHO DE PETICION POR EMERGENCIA DE INUNDACION</t>
  </si>
  <si>
    <t>TRASLADO COMPETENCIA.OFICIO 1132 DEL 20/05/2022, EXPEDIDO POR LA CONTRALORIA MUNICIPAL DE BARRANCABERMEJA, REQUERIMIENTO RADICADO 00925 DEL 18/05/2022. DOZZIER ER-20220526-10040-000009673</t>
  </si>
  <si>
    <t>ROTURAS E INTERVENCIONES GENERADAS EN OBRA DE ALCANTARILLADO SANITARIO BARRIO VILLANUEVA</t>
  </si>
  <si>
    <t>SOLICITUD DE REUNION EXTRAORDINARIA A VISITA REALIZADA BARRIO CORALES</t>
  </si>
  <si>
    <t>SOLICITUD INFORMACION EN ATENCION AL REQUERIMIENTO DE LOS SEÑORES LUIS ALFREDO LOZADA BOLAÑO Y NINI JOHANNA CAMACHO PEREIRA, BARRIO VILLARELYS ETAPA II</t>
  </si>
  <si>
    <t>SEGUIMIENTO A DERECHO DE PETICION DE LA SEÑORA JOSEFA CASTRO VERBEL</t>
  </si>
  <si>
    <t>SE REALIZARA VISITA DE INSPECCION EL DIA 8 DE JUNIO DEL AÑO EN CURSO A LAS 8AM</t>
  </si>
  <si>
    <t>SE REALIZO VISITA TECNICA EL DIA 21 DE JUNIO DE 2022</t>
  </si>
  <si>
    <t>LA EMPRESA INFORMA QUE ES LA ENTIDAD ENCARGADA DE LA ADMINISTRACION Y MANTENIMIENTO DE LAS REDES DE ACUEDUCTO Y ALCANTARILLADO EN ALA ZONA URBANA DE PRESTACION DEL SERVICIO, Y QUE ACTIVIDADES TALES COMO LIMPIEZA DE CAÑOS, CANALIZACIONES Y BOX COULVERT SE ENCUENTRAN FUERA DE NUESTRA COMPETENCIA FUNCIONAL</t>
  </si>
  <si>
    <t>SE REALIZO VISITA AL BARRIO EL PROGRESO PARA ATENDER LA PETICION DE LA SEÑORA YURLEY EN DONDE MANIFIESTA QUE EN EL SECTOR DONDE RESIDE LA COMUNIDAD ARROJA BASURAS AL CAÑO QUE SE ENCUENTRA UBICADO A POCOS METROS DE SU VIVIENDA</t>
  </si>
  <si>
    <t>TRASLADO DE PETICION, LA EMPRESA INFORMA QUE NO ES LA ENTIDAD ENCARGADA DE LA RECOLECCION Y DISPOSICION DE LOS RESIDUOS SOLIDOS EN EL DISTRITO</t>
  </si>
  <si>
    <t>SE SOLICITA ACOMPAÑAMIENTO EL DIA JUEVES 09 DE JUNIO DEL 2022 A PARTIR DE LAS 3:00PM PARA LO REFERENTE EN LA SOLICITUD DEL PETICIONARIO</t>
  </si>
  <si>
    <t>LA EMPRESA INFORMA QUE INICIO LA ADMINISTRACION Y OPERACIÓN DE LOS SISTEMAS DE ACUEDUCTO Y ALCANTARILLADO EL 01 DE OCTUBRE DE 2005, EN ESE MOMENTO SE RECIBIERON LAS REDES DE DISTRIBUCION DE AGUA POTABLE Y ALCANTARILLADO</t>
  </si>
  <si>
    <t>SE REALIZO LA INSPECCION , PO LA CUAL SE REALIZARON RECOMENDACIONES PARA LA SOLUCION DE LA INFOLTRACION</t>
  </si>
  <si>
    <t>LA EMPRESA INFORMA QUE SE REDACTO INFORME TECNICO RESPECTO DE LAS ACTIVIDADES REALIZADAS CONFORME A LOS REQUERIMIENTOS HECHOS POR PARTE DE LOS CIUDADANOS DE LA REFERENCIA</t>
  </si>
  <si>
    <t>LA EMPESA INFORMA SOBRE EL TRAMITE PARA REALIZAR LA SOLICITUD DE DISPONIBILIDAD DEL SERVICIO PUBLICO DE ALCANTARILLADO</t>
  </si>
  <si>
    <t>NO REQUIERE RESPUESTA, ES UNA INVITACION A UNA REUNION PROBLEMÁTICA DE INUNDACION POR AUSENCIA RED DE SERVICIO DE ALCANTARILLADO PLUVIAL Y SANITARIO</t>
  </si>
  <si>
    <t>LA EMPRESA INFORMA QUE ES LA ENTIDAD ENCARGADA DE LA OPERACIÓN Y MANTENIMIENTO DE LAS REDES DE ACUEDUCTO Y ALCANTARILLADO PUBLICO DEL DISTRITO, ACTIVIDADES TALES COMO LIMPIEZA DE CAÑOS Y BOX CULVERT SE ENCUENTRAN FUERA DE LA COMPETENCIA FUNCIONAL</t>
  </si>
  <si>
    <t>LA EMPRESA SE PERMITE ENVIAR COPIA DE LA RESPUESTA QUE SE ENTREGO A LA CONTRALORIA MUNICIPAL DE BARRANCABERMEJA Y L SECRETARIA DE MEDIO AMBIENTE RESPECTO AL REQUERIMIENTO DE LA SSEÑORA YURLEY KATHERINE DIAZ CASTAÑEDA EN EL BARRIO EL PROGRESO</t>
  </si>
  <si>
    <t>LA EMPRESA INFORMA Y REQUIERE QUE SE ALLEGUEN LOS SOPORTES DE PAGO A LA RESPECTIVA EMPRESA DE GAS POR CONCEPTO DE CORRECION DE LOS DAÑOS PRESENTADOS</t>
  </si>
  <si>
    <t>SE ASISITIO A A REUNION CITADA,  NO RQUIERE RESPUESTA.</t>
  </si>
  <si>
    <t>SE REDACTO INFORME TECNICO RESPECTO A LAS ACTIVIDADES REALIZADAS CONFORME A LOS REQUERIMIENTOS HECHOS POR PARTE DE LOS CIUDADANOS DE LA REFERENCIA</t>
  </si>
  <si>
    <t>SE INFORMA QUE SE PROCEDIO A DAR RESPUESTA A LA USUARIA</t>
  </si>
  <si>
    <t>VICTOR DE LA CRUZ-ORLANDO MENDOZA</t>
  </si>
  <si>
    <t>VICTOR DE LA CRUZ</t>
  </si>
  <si>
    <t>ORLANDO MENDOZA</t>
  </si>
  <si>
    <t>FABIAN MORRIS</t>
  </si>
  <si>
    <t>ORLANDO MENDOZA-VICTOR DE LA CRUZ</t>
  </si>
  <si>
    <t>EDGAR JIMENEZ</t>
  </si>
  <si>
    <t>2022-120-003693-1</t>
  </si>
  <si>
    <t>202-120-004270-1</t>
  </si>
  <si>
    <t>2022-120-003952-1</t>
  </si>
  <si>
    <t>2022-120-003641-1</t>
  </si>
  <si>
    <t>2022-120-003772-1</t>
  </si>
  <si>
    <t>2022-120-003907-1</t>
  </si>
  <si>
    <t>2022-120-003836-1</t>
  </si>
  <si>
    <t>2022-120-004081-1</t>
  </si>
  <si>
    <t>2022-120-004032-1</t>
  </si>
  <si>
    <t>2022-120-004023-1</t>
  </si>
  <si>
    <t>NA</t>
  </si>
  <si>
    <t>2022-120-003908-1</t>
  </si>
  <si>
    <t>2022-120-003830-1</t>
  </si>
  <si>
    <t>2022-120-004186-1</t>
  </si>
  <si>
    <t>2022-120-004033-1</t>
  </si>
  <si>
    <t>2022-120-004290-1</t>
  </si>
  <si>
    <t>N.A</t>
  </si>
  <si>
    <t>CONTRALORIA 
MUNICIPAL DE BARRNCABERMEJA</t>
  </si>
  <si>
    <t>SOLICITUD DE INFORMACIÓN CONTRACTUAL Y PRESUPUESTAL AUDITORIA CUMPLIMIENTO A LA EMPRESA AGUAS DE BARRANCABERMEJA S.A. E.S.P. CORRESPONDIENTE A LA VIGENCIA FISCAL 2021</t>
  </si>
  <si>
    <t>SOLICITUDES DE DOCUMENTOS O INFORMACIÓN</t>
  </si>
  <si>
    <t>EMILIO SUÁREZ AGUAS (PROYECCIÓN OFICIO)
SUGEY CÁRDENAS Y YENNY TAFUR( SUMINISTRO DE INFORMACIÓN)</t>
  </si>
  <si>
    <t>SE DIO RESPUESTA OPORTUNA 
Y CON COMPLETITUD</t>
  </si>
  <si>
    <t>Planta de tratamiento</t>
  </si>
  <si>
    <t>2022706/22</t>
  </si>
  <si>
    <t>GERMAN ARISTIZABAL</t>
  </si>
  <si>
    <t>PETICION INFORMACION</t>
  </si>
  <si>
    <t xml:space="preserve">SE DIO RESPUESTA OPORTUNA </t>
  </si>
  <si>
    <t>STEFFI ARRIETA</t>
  </si>
  <si>
    <t>JOSE NECTOLIO AGUALIMPIA</t>
  </si>
  <si>
    <t>No. total de peticione cerradas</t>
  </si>
  <si>
    <t>No. total de peticiones abiertas</t>
  </si>
  <si>
    <t>No. total peticiones respuesta negativa</t>
  </si>
  <si>
    <t>No. Total peticiones respuesta positiva</t>
  </si>
  <si>
    <t>PETICION</t>
  </si>
  <si>
    <t>2022-140-005285-2</t>
  </si>
  <si>
    <t>ND</t>
  </si>
  <si>
    <t>Convocar a una reunión de saeguimiento del proyecto de la construcción de la planta de tratamiento de aguas residuales  San Silvestre con participación de la veeduria ciudadana. Copia de un informe de ejecucion del proyecto donde se evidencie el avance actual del cumplimiento de los hitos constructivos. Solicitar una visita de obra al proyecto de construcción de la PTAR SAN SILVESTRE</t>
  </si>
  <si>
    <t>Convocar a reunion seguimiento Proyecto PTAR SAN SILVESTR- Copia deun informe de ejecucion- Solicitan visita de obra al proyecto.</t>
  </si>
  <si>
    <t>Se dio traslado del oficio a la firma contratista Consorcio PTAR SAN SILVESTRE</t>
  </si>
  <si>
    <t>GUSTAVO CALDERON</t>
  </si>
  <si>
    <t>2022-120-004370-1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</si>
</sst>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4"/>
      <color theme="1"/>
      <name val="Calibri"/>
      <family val="2"/>
      <scheme val="minor"/>
    </font>
    <font>
      <b/>
      <sz val="14"/>
      <color theme="1"/>
      <name val="Arial"/>
      <family val="2"/>
    </font>
    <font>
      <b/>
      <sz val="10"/>
      <color theme="1"/>
      <name val="Arial"/>
      <family val="2"/>
    </font>
    <font>
      <b/>
      <sz val="16"/>
      <color theme="1"/>
      <name val="Arial"/>
      <family val="2"/>
    </font>
    <font>
      <b/>
      <sz val="10"/>
      <name val="Arial"/>
      <family val="2"/>
    </font>
    <font>
      <sz val="10"/>
      <name val="Arial"/>
      <family val="2"/>
    </font>
    <font>
      <sz val="10"/>
      <color theme="1"/>
      <name val="Calibri"/>
      <family val="2"/>
      <scheme val="minor"/>
    </font>
    <font>
      <u/>
      <sz val="11"/>
      <color theme="10"/>
      <name val="Calibri"/>
      <family val="2"/>
      <scheme val="minor"/>
    </font>
    <font>
      <sz val="11"/>
      <name val="Arial"/>
      <family val="2"/>
    </font>
    <font>
      <sz val="11"/>
      <color theme="1"/>
      <name val="Arial"/>
      <family val="2"/>
    </font>
    <font>
      <b/>
      <sz val="11"/>
      <color theme="1"/>
      <name val="Arial"/>
      <family val="2"/>
    </font>
    <font>
      <u/>
      <sz val="11"/>
      <color theme="10"/>
      <name val="Arial"/>
      <family val="2"/>
    </font>
    <font>
      <sz val="8"/>
      <name val="Calibri"/>
      <family val="2"/>
      <scheme val="minor"/>
    </font>
    <font>
      <b/>
      <sz val="11"/>
      <name val="Arial"/>
      <family val="2"/>
    </font>
    <font>
      <b/>
      <sz val="11"/>
      <color rgb="FF000000"/>
      <name val="Arial"/>
      <family val="2"/>
    </font>
    <font>
      <sz val="11"/>
      <color rgb="FF000000"/>
      <name val="Arial"/>
      <family val="2"/>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94">
    <xf numFmtId="0" fontId="0" fillId="0" borderId="0" xfId="0"/>
    <xf numFmtId="0" fontId="0" fillId="0" borderId="1" xfId="0" applyBorder="1"/>
    <xf numFmtId="0" fontId="5" fillId="0" borderId="0" xfId="0" applyFont="1"/>
    <xf numFmtId="0" fontId="0" fillId="0" borderId="0" xfId="0" applyFill="1"/>
    <xf numFmtId="0" fontId="6" fillId="0" borderId="28" xfId="0" applyFont="1" applyBorder="1" applyAlignment="1">
      <alignment horizontal="center"/>
    </xf>
    <xf numFmtId="14" fontId="7" fillId="0" borderId="9" xfId="0" applyNumberFormat="1" applyFont="1" applyBorder="1" applyAlignment="1">
      <alignment horizontal="center"/>
    </xf>
    <xf numFmtId="1" fontId="6" fillId="0" borderId="28" xfId="0" applyNumberFormat="1" applyFont="1" applyBorder="1" applyAlignment="1">
      <alignment horizontal="center"/>
    </xf>
    <xf numFmtId="1" fontId="6" fillId="0" borderId="9" xfId="0" applyNumberFormat="1" applyFont="1" applyBorder="1" applyAlignment="1">
      <alignment horizontal="center"/>
    </xf>
    <xf numFmtId="1" fontId="0" fillId="0" borderId="0" xfId="0" applyNumberFormat="1"/>
    <xf numFmtId="1" fontId="14" fillId="0" borderId="1" xfId="1" applyNumberFormat="1" applyFont="1" applyFill="1" applyBorder="1" applyAlignment="1">
      <alignment horizontal="center" vertical="center"/>
    </xf>
    <xf numFmtId="14" fontId="14" fillId="0" borderId="1" xfId="0" applyNumberFormat="1" applyFont="1" applyBorder="1" applyAlignment="1">
      <alignment horizontal="center" vertical="center" wrapText="1"/>
    </xf>
    <xf numFmtId="1" fontId="14" fillId="0" borderId="9" xfId="0" applyNumberFormat="1" applyFont="1" applyBorder="1" applyAlignment="1">
      <alignment horizontal="center" vertical="center" wrapText="1"/>
    </xf>
    <xf numFmtId="14" fontId="15" fillId="0" borderId="9" xfId="0" applyNumberFormat="1" applyFont="1" applyBorder="1" applyAlignment="1">
      <alignment horizontal="center" vertical="center" wrapText="1"/>
    </xf>
    <xf numFmtId="14" fontId="14" fillId="0" borderId="9"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1" fontId="14" fillId="0" borderId="9" xfId="0" applyNumberFormat="1" applyFont="1" applyBorder="1" applyAlignment="1">
      <alignment horizontal="center" vertical="center"/>
    </xf>
    <xf numFmtId="0" fontId="14" fillId="0" borderId="1" xfId="0" applyFont="1" applyBorder="1" applyAlignment="1">
      <alignment horizontal="center" vertical="center" wrapText="1"/>
    </xf>
    <xf numFmtId="3" fontId="14" fillId="0" borderId="9" xfId="1" applyNumberFormat="1" applyFont="1" applyBorder="1" applyAlignment="1">
      <alignment horizontal="center" vertical="center" wrapText="1"/>
    </xf>
    <xf numFmtId="3" fontId="14" fillId="0" borderId="9" xfId="0" applyNumberFormat="1" applyFont="1" applyBorder="1" applyAlignment="1">
      <alignment horizontal="center" vertical="center" wrapText="1"/>
    </xf>
    <xf numFmtId="0" fontId="14" fillId="2" borderId="9" xfId="0" applyFont="1" applyFill="1" applyBorder="1" applyAlignment="1">
      <alignment horizontal="center" vertical="center"/>
    </xf>
    <xf numFmtId="49" fontId="14" fillId="0" borderId="9" xfId="0" applyNumberFormat="1" applyFont="1" applyBorder="1" applyAlignment="1">
      <alignment horizontal="center" vertical="center" wrapText="1"/>
    </xf>
    <xf numFmtId="0" fontId="14" fillId="0" borderId="9" xfId="0" quotePrefix="1" applyFont="1" applyBorder="1" applyAlignment="1">
      <alignment horizontal="center" vertical="center" wrapText="1"/>
    </xf>
    <xf numFmtId="0" fontId="14" fillId="0" borderId="1" xfId="0" applyFont="1" applyBorder="1" applyAlignment="1">
      <alignment horizontal="center" vertical="center"/>
    </xf>
    <xf numFmtId="0" fontId="14" fillId="0" borderId="1" xfId="0" quotePrefix="1" applyFont="1" applyBorder="1" applyAlignment="1">
      <alignment horizontal="center" vertical="center"/>
    </xf>
    <xf numFmtId="0" fontId="14" fillId="0" borderId="1" xfId="0" quotePrefix="1" applyFont="1" applyBorder="1" applyAlignment="1">
      <alignment horizontal="center" vertical="center" wrapText="1"/>
    </xf>
    <xf numFmtId="0" fontId="14" fillId="0" borderId="11" xfId="0" applyFont="1" applyBorder="1" applyAlignment="1">
      <alignment horizontal="center" vertical="center" wrapText="1"/>
    </xf>
    <xf numFmtId="0" fontId="14" fillId="0" borderId="28" xfId="0" quotePrefix="1" applyFont="1" applyBorder="1" applyAlignment="1">
      <alignment horizontal="center" vertical="center" wrapText="1"/>
    </xf>
    <xf numFmtId="0" fontId="14" fillId="0" borderId="28" xfId="0" applyFont="1" applyBorder="1" applyAlignment="1">
      <alignment horizontal="center" vertical="center" wrapText="1"/>
    </xf>
    <xf numFmtId="0" fontId="14" fillId="0" borderId="28" xfId="0" applyFont="1" applyBorder="1" applyAlignment="1">
      <alignment horizontal="center" vertical="center"/>
    </xf>
    <xf numFmtId="0" fontId="13" fillId="0" borderId="1" xfId="1" quotePrefix="1" applyFont="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xf numFmtId="0" fontId="14" fillId="0" borderId="1" xfId="1" quotePrefix="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1" xfId="0" applyFont="1" applyBorder="1" applyAlignment="1">
      <alignment horizontal="center" vertical="center"/>
    </xf>
    <xf numFmtId="1" fontId="14"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9"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6" fillId="0" borderId="1" xfId="1" applyFont="1" applyBorder="1" applyAlignment="1">
      <alignment horizontal="center" vertical="center" wrapText="1"/>
    </xf>
    <xf numFmtId="0" fontId="13" fillId="0" borderId="1" xfId="1" applyFont="1" applyBorder="1" applyAlignment="1">
      <alignment horizontal="center" vertical="center" wrapText="1"/>
    </xf>
    <xf numFmtId="49" fontId="14" fillId="0" borderId="1" xfId="0" applyNumberFormat="1" applyFont="1" applyBorder="1" applyAlignment="1">
      <alignment horizontal="center" vertical="center" wrapText="1"/>
    </xf>
    <xf numFmtId="1" fontId="14" fillId="0" borderId="1"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1" applyFont="1" applyFill="1" applyBorder="1" applyAlignment="1">
      <alignment horizontal="center" vertical="center" wrapText="1"/>
    </xf>
    <xf numFmtId="0" fontId="14" fillId="3" borderId="1" xfId="0" applyFont="1" applyFill="1" applyBorder="1" applyAlignment="1">
      <alignment horizontal="center" vertical="center"/>
    </xf>
    <xf numFmtId="1" fontId="14" fillId="3"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3" fillId="0" borderId="1" xfId="1" applyFont="1" applyFill="1" applyBorder="1" applyAlignment="1">
      <alignment horizontal="center" vertical="center" wrapText="1"/>
    </xf>
    <xf numFmtId="14" fontId="0" fillId="0" borderId="0" xfId="0" applyNumberFormat="1"/>
    <xf numFmtId="14"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4" fillId="0" borderId="16" xfId="0" applyFont="1" applyBorder="1" applyAlignment="1">
      <alignment horizontal="center" vertical="center"/>
    </xf>
    <xf numFmtId="0" fontId="14" fillId="2" borderId="16" xfId="0" applyFont="1" applyFill="1" applyBorder="1" applyAlignment="1">
      <alignment horizontal="center" vertical="center"/>
    </xf>
    <xf numFmtId="0" fontId="14" fillId="0" borderId="12" xfId="0" applyFont="1" applyBorder="1" applyAlignment="1">
      <alignment horizontal="center" vertical="center"/>
    </xf>
    <xf numFmtId="0" fontId="14" fillId="0" borderId="29" xfId="0" applyFont="1" applyBorder="1" applyAlignment="1">
      <alignment horizontal="center" vertical="center"/>
    </xf>
    <xf numFmtId="0" fontId="14" fillId="2" borderId="12" xfId="0" applyFont="1" applyFill="1" applyBorder="1" applyAlignment="1">
      <alignment horizontal="center" vertical="center"/>
    </xf>
    <xf numFmtId="0" fontId="13" fillId="0" borderId="12" xfId="0" applyFont="1" applyBorder="1" applyAlignment="1">
      <alignment horizontal="center" vertical="center"/>
    </xf>
    <xf numFmtId="0" fontId="14" fillId="0" borderId="23" xfId="0" applyFont="1" applyBorder="1" applyAlignment="1">
      <alignment horizontal="center" vertical="center"/>
    </xf>
    <xf numFmtId="0" fontId="14" fillId="0" borderId="12" xfId="0" applyFont="1" applyFill="1" applyBorder="1" applyAlignment="1">
      <alignment horizontal="center" vertical="center"/>
    </xf>
    <xf numFmtId="0" fontId="14" fillId="3" borderId="12" xfId="0" applyFont="1" applyFill="1" applyBorder="1" applyAlignment="1">
      <alignment horizontal="center" vertical="center"/>
    </xf>
    <xf numFmtId="14" fontId="14" fillId="0" borderId="31"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14" fontId="14" fillId="2" borderId="14" xfId="0" applyNumberFormat="1" applyFont="1" applyFill="1" applyBorder="1" applyAlignment="1">
      <alignment horizontal="center" vertical="center" wrapText="1"/>
    </xf>
    <xf numFmtId="14" fontId="13" fillId="0" borderId="14" xfId="0" applyNumberFormat="1" applyFont="1" applyBorder="1" applyAlignment="1">
      <alignment horizontal="center" vertical="center" wrapText="1"/>
    </xf>
    <xf numFmtId="14" fontId="14" fillId="0" borderId="32" xfId="0" applyNumberFormat="1" applyFont="1" applyBorder="1" applyAlignment="1">
      <alignment horizontal="center" vertical="center" wrapText="1"/>
    </xf>
    <xf numFmtId="14" fontId="14" fillId="0" borderId="14" xfId="0" applyNumberFormat="1" applyFont="1" applyFill="1" applyBorder="1" applyAlignment="1">
      <alignment horizontal="center" vertical="center" wrapText="1"/>
    </xf>
    <xf numFmtId="14" fontId="14" fillId="3" borderId="14"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 fontId="14" fillId="0" borderId="9" xfId="0" applyNumberFormat="1"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14" fontId="14"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xf>
    <xf numFmtId="1" fontId="14" fillId="0" borderId="11" xfId="0" applyNumberFormat="1" applyFont="1" applyBorder="1" applyAlignment="1">
      <alignment horizontal="center" vertical="center" wrapText="1"/>
    </xf>
    <xf numFmtId="0" fontId="0" fillId="0" borderId="9" xfId="0" applyFill="1" applyBorder="1" applyAlignment="1">
      <alignment horizontal="center" vertical="center"/>
    </xf>
    <xf numFmtId="0" fontId="0" fillId="0" borderId="0" xfId="0" applyBorder="1" applyAlignment="1">
      <alignment horizontal="center" vertical="center"/>
    </xf>
    <xf numFmtId="1" fontId="14" fillId="0" borderId="28" xfId="0" applyNumberFormat="1" applyFont="1" applyBorder="1" applyAlignment="1">
      <alignment horizontal="center" vertical="center" wrapText="1"/>
    </xf>
    <xf numFmtId="1" fontId="14" fillId="0" borderId="1" xfId="0" applyNumberFormat="1" applyFont="1" applyBorder="1" applyAlignment="1">
      <alignment horizontal="center" vertical="center"/>
    </xf>
    <xf numFmtId="1" fontId="15" fillId="0" borderId="9" xfId="0" applyNumberFormat="1" applyFont="1" applyBorder="1" applyAlignment="1">
      <alignment horizontal="center" vertical="center" wrapText="1"/>
    </xf>
    <xf numFmtId="0" fontId="12" fillId="0" borderId="1" xfId="1" applyFill="1" applyBorder="1" applyAlignment="1">
      <alignment horizontal="center" vertical="center" wrapText="1"/>
    </xf>
    <xf numFmtId="0" fontId="14" fillId="0" borderId="1" xfId="0" applyFont="1" applyBorder="1" applyAlignment="1">
      <alignment horizontal="left" vertical="center" wrapText="1"/>
    </xf>
    <xf numFmtId="0" fontId="14" fillId="0" borderId="11" xfId="0" applyFont="1" applyBorder="1" applyAlignment="1">
      <alignment horizontal="left" vertical="center" wrapText="1"/>
    </xf>
    <xf numFmtId="0" fontId="0" fillId="0" borderId="0" xfId="0" applyAlignment="1">
      <alignment horizontal="left"/>
    </xf>
    <xf numFmtId="0" fontId="14" fillId="0" borderId="9" xfId="0" applyFont="1" applyBorder="1" applyAlignment="1">
      <alignment horizontal="left" vertical="center" wrapText="1"/>
    </xf>
    <xf numFmtId="0" fontId="14" fillId="0" borderId="28"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1" fontId="14" fillId="0" borderId="9" xfId="1" applyNumberFormat="1" applyFont="1" applyFill="1" applyBorder="1" applyAlignment="1">
      <alignment horizontal="center" vertical="center"/>
    </xf>
    <xf numFmtId="0" fontId="0" fillId="4" borderId="1" xfId="0" applyFont="1" applyFill="1" applyBorder="1" applyAlignment="1">
      <alignment horizontal="center" vertical="center" textRotation="90" wrapText="1"/>
    </xf>
    <xf numFmtId="0" fontId="0" fillId="4" borderId="1" xfId="0" applyFont="1" applyFill="1" applyBorder="1" applyAlignment="1">
      <alignment vertical="center" textRotation="90" wrapText="1"/>
    </xf>
    <xf numFmtId="1" fontId="15" fillId="0" borderId="1" xfId="0" applyNumberFormat="1" applyFont="1" applyBorder="1" applyAlignment="1">
      <alignment horizontal="center" vertical="center" wrapText="1"/>
    </xf>
    <xf numFmtId="0" fontId="14" fillId="0" borderId="11" xfId="0" applyFont="1" applyFill="1" applyBorder="1" applyAlignment="1">
      <alignment horizontal="left" vertical="center" wrapText="1"/>
    </xf>
    <xf numFmtId="1" fontId="14" fillId="0" borderId="33" xfId="0" applyNumberFormat="1" applyFont="1" applyBorder="1" applyAlignment="1">
      <alignment horizontal="center" vertical="center" wrapText="1"/>
    </xf>
    <xf numFmtId="1" fontId="14" fillId="0" borderId="28" xfId="1"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0" borderId="32" xfId="0" applyFont="1" applyBorder="1" applyAlignment="1">
      <alignment horizontal="center" vertical="center" wrapText="1"/>
    </xf>
    <xf numFmtId="0" fontId="14" fillId="0" borderId="1" xfId="0" applyFont="1" applyBorder="1" applyAlignment="1">
      <alignment horizontal="center" vertical="center"/>
    </xf>
    <xf numFmtId="0" fontId="14" fillId="0" borderId="0" xfId="0" applyFont="1" applyAlignment="1">
      <alignment vertical="center"/>
    </xf>
    <xf numFmtId="0" fontId="15" fillId="0" borderId="1" xfId="0" applyFont="1" applyBorder="1" applyAlignment="1">
      <alignment horizontal="left" vertical="center"/>
    </xf>
    <xf numFmtId="0" fontId="15" fillId="0" borderId="30" xfId="0" applyFont="1" applyBorder="1" applyAlignment="1">
      <alignment horizontal="left" vertical="center"/>
    </xf>
    <xf numFmtId="0" fontId="15" fillId="0" borderId="10" xfId="0" applyFont="1" applyBorder="1" applyAlignment="1">
      <alignment horizontal="center" vertical="center"/>
    </xf>
    <xf numFmtId="0" fontId="15" fillId="0" borderId="16" xfId="0" applyFont="1" applyBorder="1" applyAlignment="1">
      <alignment horizontal="center" vertical="center" wrapText="1"/>
    </xf>
    <xf numFmtId="0" fontId="14" fillId="0" borderId="3" xfId="0" applyFont="1" applyBorder="1" applyAlignment="1">
      <alignment horizontal="justify" vertical="center" wrapText="1"/>
    </xf>
    <xf numFmtId="1" fontId="14" fillId="0" borderId="12" xfId="0" applyNumberFormat="1" applyFont="1" applyBorder="1" applyAlignment="1">
      <alignment horizontal="center" vertical="center"/>
    </xf>
    <xf numFmtId="0" fontId="14" fillId="0" borderId="4"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19" xfId="0" applyFont="1" applyBorder="1" applyAlignment="1">
      <alignment vertical="center"/>
    </xf>
    <xf numFmtId="0" fontId="15" fillId="0" borderId="20" xfId="0" applyFont="1" applyBorder="1" applyAlignment="1">
      <alignment horizontal="center" vertical="center"/>
    </xf>
    <xf numFmtId="1" fontId="15" fillId="0" borderId="20" xfId="0" applyNumberFormat="1" applyFont="1" applyBorder="1" applyAlignment="1">
      <alignment horizontal="center" vertical="center"/>
    </xf>
    <xf numFmtId="0" fontId="15" fillId="0" borderId="21" xfId="0" applyFont="1" applyBorder="1" applyAlignment="1">
      <alignment vertical="center"/>
    </xf>
    <xf numFmtId="0" fontId="14" fillId="0" borderId="8" xfId="0" applyFont="1" applyBorder="1" applyAlignment="1">
      <alignment horizontal="justify" vertical="center" wrapText="1"/>
    </xf>
    <xf numFmtId="0" fontId="15" fillId="0" borderId="9" xfId="0" applyFont="1" applyBorder="1" applyAlignment="1">
      <alignment horizontal="center" vertical="center"/>
    </xf>
    <xf numFmtId="0" fontId="15" fillId="0" borderId="10" xfId="0" applyFont="1" applyBorder="1" applyAlignment="1">
      <alignment vertical="center"/>
    </xf>
    <xf numFmtId="0" fontId="15" fillId="0" borderId="1" xfId="0" applyFont="1" applyBorder="1" applyAlignment="1">
      <alignment horizontal="center" vertical="center"/>
    </xf>
    <xf numFmtId="0" fontId="15" fillId="0" borderId="4" xfId="0" applyFont="1" applyBorder="1" applyAlignment="1">
      <alignment vertical="center"/>
    </xf>
    <xf numFmtId="0" fontId="14" fillId="0" borderId="0" xfId="0" applyFont="1" applyAlignment="1">
      <alignment horizontal="left" vertical="center"/>
    </xf>
    <xf numFmtId="0" fontId="0" fillId="6" borderId="9" xfId="0" applyFill="1" applyBorder="1" applyAlignment="1">
      <alignment horizontal="center" vertical="center" wrapText="1"/>
    </xf>
    <xf numFmtId="14" fontId="0" fillId="6" borderId="9" xfId="0" applyNumberFormat="1" applyFill="1" applyBorder="1" applyAlignment="1">
      <alignment horizontal="center" vertical="center" wrapText="1"/>
    </xf>
    <xf numFmtId="0" fontId="12" fillId="6" borderId="9" xfId="1" quotePrefix="1" applyFill="1" applyBorder="1" applyAlignment="1">
      <alignment horizontal="center" vertical="center" wrapText="1"/>
    </xf>
    <xf numFmtId="0" fontId="0" fillId="6" borderId="9"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11" fillId="0" borderId="1" xfId="0" applyFont="1" applyBorder="1" applyAlignment="1">
      <alignment horizontal="center" vertical="center" wrapText="1"/>
    </xf>
    <xf numFmtId="14" fontId="14" fillId="0" borderId="9" xfId="0" applyNumberFormat="1"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justify" vertical="center" wrapText="1"/>
    </xf>
    <xf numFmtId="0" fontId="0" fillId="0" borderId="9" xfId="0" applyBorder="1" applyAlignment="1">
      <alignment horizontal="center" vertical="center" wrapText="1"/>
    </xf>
    <xf numFmtId="1" fontId="0" fillId="0" borderId="9" xfId="0" applyNumberFormat="1" applyBorder="1" applyAlignment="1">
      <alignment horizontal="center" vertical="center"/>
    </xf>
    <xf numFmtId="14" fontId="0" fillId="0" borderId="9" xfId="0" applyNumberFormat="1" applyBorder="1" applyAlignment="1">
      <alignment horizontal="center" vertical="center"/>
    </xf>
    <xf numFmtId="0" fontId="21" fillId="0" borderId="1" xfId="0" applyFont="1" applyBorder="1" applyAlignment="1">
      <alignment horizontal="center" vertical="center"/>
    </xf>
    <xf numFmtId="14" fontId="0" fillId="0" borderId="28" xfId="0" applyNumberFormat="1" applyBorder="1" applyAlignment="1">
      <alignment horizontal="center" vertical="center"/>
    </xf>
    <xf numFmtId="0" fontId="0" fillId="0" borderId="34" xfId="0" applyBorder="1" applyAlignment="1">
      <alignment vertical="center" wrapText="1"/>
    </xf>
    <xf numFmtId="0" fontId="0" fillId="0" borderId="28" xfId="0" applyBorder="1" applyAlignment="1">
      <alignment vertical="center" wrapText="1"/>
    </xf>
    <xf numFmtId="0" fontId="0" fillId="0" borderId="28" xfId="0" applyBorder="1" applyAlignment="1">
      <alignment horizontal="center" vertical="center" wrapText="1"/>
    </xf>
    <xf numFmtId="0" fontId="15" fillId="0" borderId="22" xfId="0" applyFont="1" applyBorder="1" applyAlignment="1">
      <alignment horizontal="right" vertical="center"/>
    </xf>
    <xf numFmtId="0" fontId="15" fillId="0" borderId="1"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left" vertical="center" wrapText="1"/>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14" fillId="0" borderId="5"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7" xfId="0" applyFont="1" applyBorder="1" applyAlignment="1">
      <alignment horizontal="justify" vertical="center" wrapText="1"/>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4" fillId="0" borderId="24"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7" xfId="0" applyFont="1" applyBorder="1" applyAlignment="1">
      <alignment horizontal="justify" vertical="center" wrapText="1"/>
    </xf>
    <xf numFmtId="0" fontId="19" fillId="0" borderId="0" xfId="0" applyFont="1" applyAlignment="1">
      <alignment horizontal="left" vertical="center" wrapText="1"/>
    </xf>
    <xf numFmtId="0" fontId="15" fillId="0" borderId="0" xfId="0" applyFont="1" applyAlignment="1">
      <alignment horizontal="left"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11"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4" xfId="0" applyFont="1" applyFill="1" applyBorder="1" applyAlignment="1">
      <alignment horizontal="left" vertical="top" wrapText="1"/>
    </xf>
    <xf numFmtId="0" fontId="9" fillId="0" borderId="1" xfId="0" applyFont="1" applyFill="1" applyBorder="1" applyAlignment="1">
      <alignment horizontal="left" vertical="top" wrapText="1"/>
    </xf>
    <xf numFmtId="0" fontId="8" fillId="0" borderId="1" xfId="0" applyFont="1" applyBorder="1" applyAlignment="1">
      <alignment horizontal="center" vertical="center"/>
    </xf>
    <xf numFmtId="0" fontId="8" fillId="0" borderId="1" xfId="0" applyFont="1" applyBorder="1" applyAlignment="1">
      <alignment horizontal="left" vertical="center"/>
    </xf>
  </cellXfs>
  <cellStyles count="2">
    <cellStyle name="Hipervínculo" xfId="1" builtinId="8"/>
    <cellStyle name="Normal" xfId="0" builtinId="0"/>
  </cellStyles>
  <dxfs count="48">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114300</xdr:rowOff>
    </xdr:from>
    <xdr:to>
      <xdr:col>0</xdr:col>
      <xdr:colOff>2171700</xdr:colOff>
      <xdr:row>3</xdr:row>
      <xdr:rowOff>228600</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srcRect l="36770" t="46013" r="34187" b="35032"/>
        <a:stretch/>
      </xdr:blipFill>
      <xdr:spPr>
        <a:xfrm>
          <a:off x="190500" y="114300"/>
          <a:ext cx="1981200" cy="1057275"/>
        </a:xfrm>
        <a:prstGeom prst="rect">
          <a:avLst/>
        </a:prstGeom>
      </xdr:spPr>
    </xdr:pic>
    <xdr:clientData/>
  </xdr:twoCellAnchor>
  <xdr:twoCellAnchor editAs="oneCell">
    <xdr:from>
      <xdr:col>0</xdr:col>
      <xdr:colOff>190500</xdr:colOff>
      <xdr:row>0</xdr:row>
      <xdr:rowOff>114300</xdr:rowOff>
    </xdr:from>
    <xdr:to>
      <xdr:col>0</xdr:col>
      <xdr:colOff>2171700</xdr:colOff>
      <xdr:row>3</xdr:row>
      <xdr:rowOff>228600</xdr:rowOff>
    </xdr:to>
    <xdr:pic>
      <xdr:nvPicPr>
        <xdr:cNvPr id="4" name="Imagen 3">
          <a:extLst>
            <a:ext uri="{FF2B5EF4-FFF2-40B4-BE49-F238E27FC236}">
              <a16:creationId xmlns:a16="http://schemas.microsoft.com/office/drawing/2014/main" id="{63A93E9F-B19D-43D1-9A25-767FD1FCC365}"/>
            </a:ext>
          </a:extLst>
        </xdr:cNvPr>
        <xdr:cNvPicPr/>
      </xdr:nvPicPr>
      <xdr:blipFill rotWithShape="1">
        <a:blip xmlns:r="http://schemas.openxmlformats.org/officeDocument/2006/relationships" r:embed="rId1"/>
        <a:srcRect l="36770" t="46013" r="34187" b="35032"/>
        <a:stretch/>
      </xdr:blipFill>
      <xdr:spPr>
        <a:xfrm>
          <a:off x="190500" y="114300"/>
          <a:ext cx="1981200" cy="1051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88447</xdr:colOff>
      <xdr:row>0</xdr:row>
      <xdr:rowOff>185057</xdr:rowOff>
    </xdr:from>
    <xdr:to>
      <xdr:col>1</xdr:col>
      <xdr:colOff>892628</xdr:colOff>
      <xdr:row>3</xdr:row>
      <xdr:rowOff>195943</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srcRect l="36770" t="46013" r="34187" b="35032"/>
        <a:stretch/>
      </xdr:blipFill>
      <xdr:spPr>
        <a:xfrm>
          <a:off x="88447" y="185057"/>
          <a:ext cx="2154010" cy="9579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20Acevedo/Desktop/2022/2.PQRSD%202022/JUNIO%202022/00.%20Captura%20y%20consolidado%20PQRSD%202022_SUBPROCESO%20RECUPERACION%20DE%20CONSUMOS%20MAY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2.PQRSD\00.%20Captura%20y%20consolidado%20PQRSD%202022_SUBPROCESO%20RECUPERACION%20DE%20CONSUM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etallado"/>
      <sheetName val="Gráficas-1"/>
      <sheetName val="FESTIVOS"/>
    </sheetNames>
    <sheetDataSet>
      <sheetData sheetId="0"/>
      <sheetData sheetId="1">
        <row r="484">
          <cell r="F484">
            <v>0</v>
          </cell>
          <cell r="H484">
            <v>0</v>
          </cell>
          <cell r="J484">
            <v>0</v>
          </cell>
          <cell r="K484">
            <v>0</v>
          </cell>
        </row>
      </sheetData>
      <sheetData sheetId="2">
        <row r="3">
          <cell r="B3" t="str">
            <v>Cantidad</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etallado"/>
      <sheetName val="Gráficas"/>
      <sheetName val="FESTIV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28020834-3186444001-ORTIZMARCELA999@GMAIL.COM" TargetMode="External"/><Relationship Id="rId13" Type="http://schemas.openxmlformats.org/officeDocument/2006/relationships/hyperlink" Target="mailto:gerencia@gnproyectos.com" TargetMode="External"/><Relationship Id="rId18" Type="http://schemas.openxmlformats.org/officeDocument/2006/relationships/hyperlink" Target="mailto:operativodpycia@gmail.com" TargetMode="External"/><Relationship Id="rId3" Type="http://schemas.openxmlformats.org/officeDocument/2006/relationships/hyperlink" Target="mailto:91438912-3202267509-JUALCAME34@HOTMAIL.COM" TargetMode="External"/><Relationship Id="rId21" Type="http://schemas.openxmlformats.org/officeDocument/2006/relationships/hyperlink" Target="mailto:bomberosvoluntariosbcabja@hotmail.com" TargetMode="External"/><Relationship Id="rId7" Type="http://schemas.openxmlformats.org/officeDocument/2006/relationships/hyperlink" Target="mailto:1096213273-3138369149-KARENARDILA2014@GMAIL.COM" TargetMode="External"/><Relationship Id="rId12" Type="http://schemas.openxmlformats.org/officeDocument/2006/relationships/hyperlink" Target="mailto:operativodpycia@gmail.com" TargetMode="External"/><Relationship Id="rId17" Type="http://schemas.openxmlformats.org/officeDocument/2006/relationships/hyperlink" Target="mailto:yadysromero30@gmail.com" TargetMode="External"/><Relationship Id="rId25" Type="http://schemas.openxmlformats.org/officeDocument/2006/relationships/drawing" Target="../drawings/drawing2.xml"/><Relationship Id="rId2" Type="http://schemas.openxmlformats.org/officeDocument/2006/relationships/hyperlink" Target="mailto:yeyas54@hotmail.com%20-%203183397712" TargetMode="External"/><Relationship Id="rId16" Type="http://schemas.openxmlformats.org/officeDocument/2006/relationships/hyperlink" Target="mailto:operativodpycia@gmail.com" TargetMode="External"/><Relationship Id="rId20" Type="http://schemas.openxmlformats.org/officeDocument/2006/relationships/hyperlink" Target="mailto:ventasnuevohorizonte@g4ungenieros.com" TargetMode="External"/><Relationship Id="rId1" Type="http://schemas.openxmlformats.org/officeDocument/2006/relationships/hyperlink" Target="mailto:tabordajennifer8@gmail.com" TargetMode="External"/><Relationship Id="rId6" Type="http://schemas.openxmlformats.org/officeDocument/2006/relationships/hyperlink" Target="mailto:37928609-3133270670-MERYVALERO@HOTMAIL.COM" TargetMode="External"/><Relationship Id="rId11" Type="http://schemas.openxmlformats.org/officeDocument/2006/relationships/hyperlink" Target="mailto:urbametro@hotmail.com" TargetMode="External"/><Relationship Id="rId24" Type="http://schemas.openxmlformats.org/officeDocument/2006/relationships/printerSettings" Target="../printerSettings/printerSettings2.bin"/><Relationship Id="rId5" Type="http://schemas.openxmlformats.org/officeDocument/2006/relationships/hyperlink" Target="mailto:91206184-3105500743-FERCHOEANDRADE@HOTMAIL.COM" TargetMode="External"/><Relationship Id="rId15" Type="http://schemas.openxmlformats.org/officeDocument/2006/relationships/hyperlink" Target="mailto:heyner.mancera@barrancabermeja.gov.co" TargetMode="External"/><Relationship Id="rId23" Type="http://schemas.openxmlformats.org/officeDocument/2006/relationships/hyperlink" Target="mailto:jorge.campo@gco.com.co" TargetMode="External"/><Relationship Id="rId10" Type="http://schemas.openxmlformats.org/officeDocument/2006/relationships/hyperlink" Target="mailto:1096210332-3123433861-TATIS_91@HOTMAIL.COM" TargetMode="External"/><Relationship Id="rId19" Type="http://schemas.openxmlformats.org/officeDocument/2006/relationships/hyperlink" Target="mailto:josesantamariaa1949@gmail.com" TargetMode="External"/><Relationship Id="rId4" Type="http://schemas.openxmlformats.org/officeDocument/2006/relationships/hyperlink" Target="mailto:91206184-3105500743-FERCHOEANDRADE@HOTMAIL.COM" TargetMode="External"/><Relationship Id="rId9" Type="http://schemas.openxmlformats.org/officeDocument/2006/relationships/hyperlink" Target="mailto:1005180355-3205695052-DANNAVARGASSISA99@GMAIL.COM" TargetMode="External"/><Relationship Id="rId14" Type="http://schemas.openxmlformats.org/officeDocument/2006/relationships/hyperlink" Target="mailto:jaime.pena@barrancabermeja.gov.co" TargetMode="External"/><Relationship Id="rId22" Type="http://schemas.openxmlformats.org/officeDocument/2006/relationships/hyperlink" Target="mailto:magdalenamedio@defensor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showGridLines="0" topLeftCell="A8" workbookViewId="0">
      <selection activeCell="B14" sqref="B14"/>
    </sheetView>
  </sheetViews>
  <sheetFormatPr baseColWidth="10" defaultColWidth="14.54296875" defaultRowHeight="14" x14ac:dyDescent="0.35"/>
  <cols>
    <col min="1" max="1" width="31.81640625" style="107" customWidth="1"/>
    <col min="2" max="16384" width="14.54296875" style="107"/>
  </cols>
  <sheetData>
    <row r="1" spans="1:10" ht="24.75" customHeight="1" x14ac:dyDescent="0.35">
      <c r="A1" s="153"/>
      <c r="B1" s="155" t="s">
        <v>60</v>
      </c>
      <c r="C1" s="155"/>
      <c r="D1" s="155"/>
      <c r="E1" s="155"/>
      <c r="F1" s="155"/>
      <c r="G1" s="155"/>
      <c r="H1" s="155"/>
      <c r="I1" s="154" t="s">
        <v>2173</v>
      </c>
      <c r="J1" s="154"/>
    </row>
    <row r="2" spans="1:10" ht="24.75" customHeight="1" x14ac:dyDescent="0.35">
      <c r="A2" s="153"/>
      <c r="B2" s="155"/>
      <c r="C2" s="155"/>
      <c r="D2" s="155"/>
      <c r="E2" s="155"/>
      <c r="F2" s="155"/>
      <c r="G2" s="155"/>
      <c r="H2" s="155"/>
      <c r="I2" s="154" t="s">
        <v>2174</v>
      </c>
      <c r="J2" s="154"/>
    </row>
    <row r="3" spans="1:10" ht="24.75" customHeight="1" x14ac:dyDescent="0.35">
      <c r="A3" s="153"/>
      <c r="B3" s="155" t="s">
        <v>22</v>
      </c>
      <c r="C3" s="155"/>
      <c r="D3" s="155"/>
      <c r="E3" s="155"/>
      <c r="F3" s="155"/>
      <c r="G3" s="155"/>
      <c r="H3" s="155"/>
      <c r="I3" s="154" t="s">
        <v>2175</v>
      </c>
      <c r="J3" s="154"/>
    </row>
    <row r="4" spans="1:10" ht="32.25" customHeight="1" x14ac:dyDescent="0.35">
      <c r="A4" s="153"/>
      <c r="B4" s="155"/>
      <c r="C4" s="155"/>
      <c r="D4" s="155"/>
      <c r="E4" s="155"/>
      <c r="F4" s="155"/>
      <c r="G4" s="155"/>
      <c r="H4" s="155"/>
      <c r="I4" s="154" t="s">
        <v>2176</v>
      </c>
      <c r="J4" s="154"/>
    </row>
    <row r="5" spans="1:10" ht="22.75" customHeight="1" thickBot="1" x14ac:dyDescent="0.4">
      <c r="A5" s="108" t="s">
        <v>23</v>
      </c>
      <c r="B5" s="152" t="s">
        <v>2381</v>
      </c>
      <c r="C5" s="152"/>
      <c r="D5" s="152"/>
      <c r="E5" s="152"/>
      <c r="F5" s="152"/>
      <c r="G5" s="152"/>
      <c r="H5" s="151" t="s">
        <v>24</v>
      </c>
      <c r="I5" s="151"/>
      <c r="J5" s="109" t="s">
        <v>2183</v>
      </c>
    </row>
    <row r="6" spans="1:10" ht="27" customHeight="1" x14ac:dyDescent="0.35">
      <c r="A6" s="156" t="s">
        <v>63</v>
      </c>
      <c r="B6" s="157"/>
      <c r="C6" s="158"/>
      <c r="D6" s="158"/>
      <c r="E6" s="158"/>
      <c r="F6" s="158"/>
      <c r="G6" s="158"/>
      <c r="H6" s="159"/>
      <c r="I6" s="159"/>
      <c r="J6" s="160"/>
    </row>
    <row r="7" spans="1:10" ht="36" customHeight="1" x14ac:dyDescent="0.35">
      <c r="A7" s="165" t="s">
        <v>2</v>
      </c>
      <c r="B7" s="166" t="s">
        <v>3</v>
      </c>
      <c r="C7" s="167" t="s">
        <v>50</v>
      </c>
      <c r="D7" s="168"/>
      <c r="E7" s="168"/>
      <c r="F7" s="168"/>
      <c r="G7" s="168"/>
      <c r="H7" s="168"/>
      <c r="I7" s="169"/>
      <c r="J7" s="110" t="s">
        <v>4</v>
      </c>
    </row>
    <row r="8" spans="1:10" ht="42" x14ac:dyDescent="0.35">
      <c r="A8" s="156"/>
      <c r="B8" s="157"/>
      <c r="C8" s="111" t="s">
        <v>13</v>
      </c>
      <c r="D8" s="111" t="s">
        <v>14</v>
      </c>
      <c r="E8" s="111" t="s">
        <v>32</v>
      </c>
      <c r="F8" s="111" t="s">
        <v>15</v>
      </c>
      <c r="G8" s="111" t="s">
        <v>51</v>
      </c>
      <c r="H8" s="111" t="s">
        <v>16</v>
      </c>
      <c r="I8" s="111" t="s">
        <v>48</v>
      </c>
      <c r="J8" s="110"/>
    </row>
    <row r="9" spans="1:10" x14ac:dyDescent="0.35">
      <c r="A9" s="112" t="s">
        <v>1</v>
      </c>
      <c r="B9" s="24">
        <v>83</v>
      </c>
      <c r="C9" s="58">
        <v>0</v>
      </c>
      <c r="D9" s="58">
        <v>63</v>
      </c>
      <c r="E9" s="58">
        <f>[1]Detallado!H484</f>
        <v>0</v>
      </c>
      <c r="F9" s="58">
        <v>20</v>
      </c>
      <c r="G9" s="58">
        <f>[1]Detallado!J484</f>
        <v>0</v>
      </c>
      <c r="H9" s="58">
        <f>[1]Detallado!K484</f>
        <v>0</v>
      </c>
      <c r="I9" s="113"/>
      <c r="J9" s="114"/>
    </row>
    <row r="10" spans="1:10" ht="14.5" thickBot="1" x14ac:dyDescent="0.4">
      <c r="A10" s="112" t="s">
        <v>0</v>
      </c>
      <c r="B10" s="24"/>
      <c r="C10" s="58"/>
      <c r="D10" s="58"/>
      <c r="E10" s="58"/>
      <c r="F10" s="58"/>
      <c r="G10" s="58"/>
      <c r="H10" s="58"/>
      <c r="I10" s="58"/>
      <c r="J10" s="115"/>
    </row>
    <row r="11" spans="1:10" ht="27" customHeight="1" thickBot="1" x14ac:dyDescent="0.4">
      <c r="A11" s="116" t="s">
        <v>49</v>
      </c>
      <c r="B11" s="117">
        <v>83</v>
      </c>
      <c r="C11" s="117">
        <v>0</v>
      </c>
      <c r="D11" s="117">
        <v>63</v>
      </c>
      <c r="E11" s="117">
        <v>0</v>
      </c>
      <c r="F11" s="117">
        <v>20</v>
      </c>
      <c r="G11" s="117">
        <v>0</v>
      </c>
      <c r="H11" s="117">
        <v>0</v>
      </c>
      <c r="I11" s="118">
        <f>I9</f>
        <v>0</v>
      </c>
      <c r="J11" s="119"/>
    </row>
    <row r="12" spans="1:10" ht="32.25" customHeight="1" x14ac:dyDescent="0.35">
      <c r="A12" s="120" t="s">
        <v>2391</v>
      </c>
      <c r="B12" s="15">
        <v>42</v>
      </c>
      <c r="C12" s="121"/>
      <c r="D12" s="121"/>
      <c r="E12" s="121"/>
      <c r="F12" s="121"/>
      <c r="G12" s="121"/>
      <c r="H12" s="121"/>
      <c r="I12" s="16"/>
      <c r="J12" s="122"/>
    </row>
    <row r="13" spans="1:10" ht="33" customHeight="1" x14ac:dyDescent="0.35">
      <c r="A13" s="112" t="s">
        <v>2390</v>
      </c>
      <c r="B13" s="18">
        <v>3</v>
      </c>
      <c r="C13" s="123"/>
      <c r="D13" s="123"/>
      <c r="E13" s="123"/>
      <c r="F13" s="123"/>
      <c r="G13" s="123"/>
      <c r="H13" s="123"/>
      <c r="I13" s="24"/>
      <c r="J13" s="124"/>
    </row>
    <row r="14" spans="1:10" ht="33" customHeight="1" x14ac:dyDescent="0.35">
      <c r="A14" s="112" t="s">
        <v>2389</v>
      </c>
      <c r="B14" s="18">
        <v>37</v>
      </c>
      <c r="C14" s="123"/>
      <c r="D14" s="123"/>
      <c r="E14" s="123"/>
      <c r="F14" s="123"/>
      <c r="G14" s="123"/>
      <c r="H14" s="123"/>
      <c r="I14" s="106"/>
      <c r="J14" s="124"/>
    </row>
    <row r="15" spans="1:10" ht="33" customHeight="1" x14ac:dyDescent="0.35">
      <c r="A15" s="112" t="s">
        <v>2388</v>
      </c>
      <c r="B15" s="18">
        <v>45</v>
      </c>
      <c r="C15" s="123"/>
      <c r="D15" s="123"/>
      <c r="E15" s="123"/>
      <c r="F15" s="123"/>
      <c r="G15" s="123"/>
      <c r="H15" s="123"/>
      <c r="I15" s="106"/>
      <c r="J15" s="124"/>
    </row>
    <row r="16" spans="1:10" ht="14.5" thickBot="1" x14ac:dyDescent="0.4">
      <c r="A16" s="170" t="s">
        <v>2182</v>
      </c>
      <c r="B16" s="171"/>
      <c r="C16" s="172"/>
      <c r="D16" s="172"/>
      <c r="E16" s="172"/>
      <c r="F16" s="172"/>
      <c r="G16" s="172"/>
      <c r="H16" s="172"/>
      <c r="I16" s="172"/>
      <c r="J16" s="173"/>
    </row>
    <row r="17" spans="1:10" ht="14.5" thickBot="1" x14ac:dyDescent="0.4">
      <c r="A17" s="161" t="s">
        <v>76</v>
      </c>
      <c r="B17" s="162"/>
      <c r="C17" s="163"/>
      <c r="D17" s="163"/>
      <c r="E17" s="163"/>
      <c r="F17" s="163"/>
      <c r="G17" s="163"/>
      <c r="H17" s="163"/>
      <c r="I17" s="163"/>
      <c r="J17" s="164"/>
    </row>
    <row r="19" spans="1:10" s="125" customFormat="1" ht="56.25" customHeight="1" x14ac:dyDescent="0.35">
      <c r="A19" s="174" t="s">
        <v>2177</v>
      </c>
      <c r="B19" s="174"/>
      <c r="C19" s="174"/>
      <c r="D19" s="174"/>
      <c r="E19" s="174"/>
      <c r="F19" s="174"/>
      <c r="G19" s="174"/>
      <c r="H19" s="174"/>
      <c r="I19" s="174"/>
      <c r="J19" s="174"/>
    </row>
    <row r="20" spans="1:10" ht="38.25" customHeight="1" x14ac:dyDescent="0.35">
      <c r="A20" s="174" t="s">
        <v>2178</v>
      </c>
      <c r="B20" s="174"/>
      <c r="C20" s="174"/>
      <c r="D20" s="174"/>
      <c r="E20" s="174"/>
      <c r="F20" s="174"/>
      <c r="G20" s="174"/>
      <c r="H20" s="174"/>
      <c r="I20" s="174"/>
      <c r="J20" s="174"/>
    </row>
    <row r="21" spans="1:10" ht="54.75" customHeight="1" x14ac:dyDescent="0.35">
      <c r="A21" s="175" t="s">
        <v>2179</v>
      </c>
      <c r="B21" s="174"/>
      <c r="C21" s="174"/>
      <c r="D21" s="174"/>
      <c r="E21" s="174"/>
      <c r="F21" s="174"/>
      <c r="G21" s="174"/>
      <c r="H21" s="174"/>
      <c r="I21" s="174"/>
      <c r="J21" s="174"/>
    </row>
    <row r="22" spans="1:10" ht="33.75" customHeight="1" x14ac:dyDescent="0.35">
      <c r="A22" s="174" t="s">
        <v>2180</v>
      </c>
      <c r="B22" s="174"/>
      <c r="C22" s="174"/>
      <c r="D22" s="174"/>
      <c r="E22" s="174"/>
      <c r="F22" s="174"/>
      <c r="G22" s="174"/>
      <c r="H22" s="174"/>
      <c r="I22" s="174"/>
      <c r="J22" s="174"/>
    </row>
    <row r="23" spans="1:10" ht="114.75" customHeight="1" x14ac:dyDescent="0.35">
      <c r="A23" s="175" t="s">
        <v>2181</v>
      </c>
      <c r="B23" s="174"/>
      <c r="C23" s="174"/>
      <c r="D23" s="174"/>
      <c r="E23" s="174"/>
      <c r="F23" s="174"/>
      <c r="G23" s="174"/>
      <c r="H23" s="174"/>
      <c r="I23" s="174"/>
      <c r="J23" s="174"/>
    </row>
  </sheetData>
  <mergeCells count="20">
    <mergeCell ref="A19:J19"/>
    <mergeCell ref="A20:J20"/>
    <mergeCell ref="A21:J21"/>
    <mergeCell ref="A22:J22"/>
    <mergeCell ref="A23:J23"/>
    <mergeCell ref="A6:J6"/>
    <mergeCell ref="A17:J17"/>
    <mergeCell ref="A7:A8"/>
    <mergeCell ref="B7:B8"/>
    <mergeCell ref="C7:I7"/>
    <mergeCell ref="A16:J16"/>
    <mergeCell ref="H5:I5"/>
    <mergeCell ref="B5:G5"/>
    <mergeCell ref="A1:A4"/>
    <mergeCell ref="I1:J1"/>
    <mergeCell ref="I2:J2"/>
    <mergeCell ref="I3:J3"/>
    <mergeCell ref="I4:J4"/>
    <mergeCell ref="B1:H2"/>
    <mergeCell ref="B3:H4"/>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N576"/>
  <sheetViews>
    <sheetView showGridLines="0" tabSelected="1" topLeftCell="G1" zoomScale="50" zoomScaleNormal="50" zoomScaleSheetLayoutView="50" workbookViewId="0">
      <pane ySplit="8" topLeftCell="A558" activePane="bottomLeft" state="frozen"/>
      <selection pane="bottomLeft" activeCell="M487" sqref="M487"/>
    </sheetView>
  </sheetViews>
  <sheetFormatPr baseColWidth="10" defaultRowHeight="14.5" x14ac:dyDescent="0.35"/>
  <cols>
    <col min="1" max="1" width="19.6328125" customWidth="1"/>
    <col min="2" max="2" width="19" customWidth="1"/>
    <col min="3" max="3" width="11.08984375" style="8" hidden="1" customWidth="1"/>
    <col min="4" max="4" width="15.90625" hidden="1" customWidth="1"/>
    <col min="5" max="5" width="16.90625" hidden="1" customWidth="1"/>
    <col min="6" max="6" width="8.54296875" hidden="1" customWidth="1"/>
    <col min="7" max="7" width="20.08984375" customWidth="1"/>
    <col min="8" max="8" width="23.36328125" customWidth="1"/>
    <col min="9" max="9" width="47.453125" customWidth="1"/>
    <col min="10" max="10" width="8" customWidth="1"/>
    <col min="11" max="21" width="5.453125" customWidth="1"/>
    <col min="22" max="22" width="84" customWidth="1"/>
    <col min="23" max="23" width="20.90625" customWidth="1"/>
    <col min="24" max="24" width="91" style="89" customWidth="1"/>
    <col min="25" max="25" width="21.6328125" customWidth="1"/>
    <col min="26" max="33" width="5.90625" customWidth="1"/>
    <col min="34" max="37" width="13.08984375" customWidth="1"/>
    <col min="38" max="38" width="26.36328125" style="82" customWidth="1"/>
    <col min="39" max="39" width="30.90625" customWidth="1"/>
    <col min="40" max="40" width="17.453125" customWidth="1"/>
  </cols>
  <sheetData>
    <row r="1" spans="1:40" s="2" customFormat="1" ht="24.75" customHeight="1" x14ac:dyDescent="0.45">
      <c r="A1" s="187"/>
      <c r="B1" s="187"/>
      <c r="C1" s="6"/>
      <c r="D1" s="4"/>
      <c r="E1" s="4"/>
      <c r="F1" s="4"/>
      <c r="G1" s="192" t="s">
        <v>60</v>
      </c>
      <c r="H1" s="192"/>
      <c r="I1" s="192"/>
      <c r="J1" s="192"/>
      <c r="K1" s="192"/>
      <c r="L1" s="192"/>
      <c r="M1" s="192"/>
      <c r="N1" s="192"/>
      <c r="O1" s="192"/>
      <c r="P1" s="192"/>
      <c r="Q1" s="192"/>
      <c r="R1" s="192"/>
      <c r="S1" s="192"/>
      <c r="T1" s="192"/>
      <c r="U1" s="192"/>
      <c r="V1" s="192"/>
      <c r="W1" s="192"/>
      <c r="X1" s="193"/>
      <c r="Y1" s="192"/>
      <c r="Z1" s="192"/>
      <c r="AA1" s="192"/>
      <c r="AB1" s="192"/>
      <c r="AC1" s="192"/>
      <c r="AD1" s="192"/>
      <c r="AE1" s="192"/>
      <c r="AF1" s="192"/>
      <c r="AG1" s="192"/>
      <c r="AH1" s="192"/>
      <c r="AI1" s="192"/>
      <c r="AJ1" s="192"/>
      <c r="AK1" s="192"/>
      <c r="AL1" s="192"/>
      <c r="AM1" s="188" t="s">
        <v>62</v>
      </c>
      <c r="AN1" s="189"/>
    </row>
    <row r="2" spans="1:40" ht="24.75" customHeight="1" x14ac:dyDescent="0.4">
      <c r="A2" s="187"/>
      <c r="B2" s="187"/>
      <c r="C2" s="6"/>
      <c r="D2" s="4"/>
      <c r="E2" s="4"/>
      <c r="F2" s="4"/>
      <c r="G2" s="192"/>
      <c r="H2" s="192"/>
      <c r="I2" s="192"/>
      <c r="J2" s="192"/>
      <c r="K2" s="192"/>
      <c r="L2" s="192"/>
      <c r="M2" s="192"/>
      <c r="N2" s="192"/>
      <c r="O2" s="192"/>
      <c r="P2" s="192"/>
      <c r="Q2" s="192"/>
      <c r="R2" s="192"/>
      <c r="S2" s="192"/>
      <c r="T2" s="192"/>
      <c r="U2" s="192"/>
      <c r="V2" s="192"/>
      <c r="W2" s="192"/>
      <c r="X2" s="193"/>
      <c r="Y2" s="192"/>
      <c r="Z2" s="192"/>
      <c r="AA2" s="192"/>
      <c r="AB2" s="192"/>
      <c r="AC2" s="192"/>
      <c r="AD2" s="192"/>
      <c r="AE2" s="192"/>
      <c r="AF2" s="192"/>
      <c r="AG2" s="192"/>
      <c r="AH2" s="192"/>
      <c r="AI2" s="192"/>
      <c r="AJ2" s="192"/>
      <c r="AK2" s="192"/>
      <c r="AL2" s="192"/>
      <c r="AM2" s="188" t="s">
        <v>61</v>
      </c>
      <c r="AN2" s="189"/>
    </row>
    <row r="3" spans="1:40" ht="24.75" customHeight="1" x14ac:dyDescent="0.4">
      <c r="A3" s="187"/>
      <c r="B3" s="187"/>
      <c r="C3" s="6"/>
      <c r="D3" s="4"/>
      <c r="E3" s="4"/>
      <c r="F3" s="4"/>
      <c r="G3" s="192" t="s">
        <v>18</v>
      </c>
      <c r="H3" s="192"/>
      <c r="I3" s="192"/>
      <c r="J3" s="192"/>
      <c r="K3" s="192"/>
      <c r="L3" s="192"/>
      <c r="M3" s="192"/>
      <c r="N3" s="192"/>
      <c r="O3" s="192"/>
      <c r="P3" s="192"/>
      <c r="Q3" s="192"/>
      <c r="R3" s="192"/>
      <c r="S3" s="192"/>
      <c r="T3" s="192"/>
      <c r="U3" s="192"/>
      <c r="V3" s="192"/>
      <c r="W3" s="192"/>
      <c r="X3" s="193"/>
      <c r="Y3" s="192"/>
      <c r="Z3" s="192"/>
      <c r="AA3" s="192"/>
      <c r="AB3" s="192"/>
      <c r="AC3" s="192"/>
      <c r="AD3" s="192"/>
      <c r="AE3" s="192"/>
      <c r="AF3" s="192"/>
      <c r="AG3" s="192"/>
      <c r="AH3" s="192"/>
      <c r="AI3" s="192"/>
      <c r="AJ3" s="192"/>
      <c r="AK3" s="192"/>
      <c r="AL3" s="192"/>
      <c r="AM3" s="188" t="s">
        <v>66</v>
      </c>
      <c r="AN3" s="189"/>
    </row>
    <row r="4" spans="1:40" ht="32.25" customHeight="1" x14ac:dyDescent="0.4">
      <c r="A4" s="187"/>
      <c r="B4" s="187"/>
      <c r="C4" s="7"/>
      <c r="D4" s="5">
        <f ca="1">TODAY()</f>
        <v>44747</v>
      </c>
      <c r="E4" s="5"/>
      <c r="F4" s="5"/>
      <c r="G4" s="192"/>
      <c r="H4" s="192"/>
      <c r="I4" s="192"/>
      <c r="J4" s="192"/>
      <c r="K4" s="192"/>
      <c r="L4" s="192"/>
      <c r="M4" s="192"/>
      <c r="N4" s="192"/>
      <c r="O4" s="192"/>
      <c r="P4" s="192"/>
      <c r="Q4" s="192"/>
      <c r="R4" s="192"/>
      <c r="S4" s="192"/>
      <c r="T4" s="192"/>
      <c r="U4" s="192"/>
      <c r="V4" s="192"/>
      <c r="W4" s="192"/>
      <c r="X4" s="193"/>
      <c r="Y4" s="192"/>
      <c r="Z4" s="192"/>
      <c r="AA4" s="192"/>
      <c r="AB4" s="192"/>
      <c r="AC4" s="192"/>
      <c r="AD4" s="192"/>
      <c r="AE4" s="192"/>
      <c r="AF4" s="192"/>
      <c r="AG4" s="192"/>
      <c r="AH4" s="192"/>
      <c r="AI4" s="192"/>
      <c r="AJ4" s="192"/>
      <c r="AK4" s="192"/>
      <c r="AL4" s="192"/>
      <c r="AM4" s="190" t="s">
        <v>67</v>
      </c>
      <c r="AN4" s="191"/>
    </row>
    <row r="5" spans="1:40" ht="57" customHeight="1" x14ac:dyDescent="0.35">
      <c r="A5" s="176" t="s">
        <v>35</v>
      </c>
      <c r="B5" s="176" t="s">
        <v>5</v>
      </c>
      <c r="C5" s="185" t="s">
        <v>200</v>
      </c>
      <c r="D5" s="186" t="s">
        <v>201</v>
      </c>
      <c r="E5" s="186" t="s">
        <v>1283</v>
      </c>
      <c r="F5" s="186" t="s">
        <v>1284</v>
      </c>
      <c r="G5" s="184" t="s">
        <v>19</v>
      </c>
      <c r="H5" s="184"/>
      <c r="I5" s="184"/>
      <c r="J5" s="176" t="s">
        <v>33</v>
      </c>
      <c r="K5" s="176"/>
      <c r="L5" s="176"/>
      <c r="M5" s="176"/>
      <c r="N5" s="176"/>
      <c r="O5" s="176"/>
      <c r="P5" s="176" t="s">
        <v>43</v>
      </c>
      <c r="Q5" s="176"/>
      <c r="R5" s="176"/>
      <c r="S5" s="176"/>
      <c r="T5" s="176"/>
      <c r="U5" s="176"/>
      <c r="V5" s="176" t="s">
        <v>37</v>
      </c>
      <c r="W5" s="176" t="s">
        <v>64</v>
      </c>
      <c r="X5" s="176" t="s">
        <v>38</v>
      </c>
      <c r="Y5" s="176" t="s">
        <v>40</v>
      </c>
      <c r="Z5" s="176" t="s">
        <v>39</v>
      </c>
      <c r="AA5" s="176"/>
      <c r="AB5" s="176"/>
      <c r="AC5" s="176"/>
      <c r="AD5" s="176"/>
      <c r="AE5" s="176"/>
      <c r="AF5" s="176"/>
      <c r="AG5" s="176"/>
      <c r="AH5" s="181" t="s">
        <v>34</v>
      </c>
      <c r="AI5" s="181"/>
      <c r="AJ5" s="181" t="s">
        <v>44</v>
      </c>
      <c r="AK5" s="181"/>
      <c r="AL5" s="176" t="s">
        <v>41</v>
      </c>
      <c r="AM5" s="176" t="s">
        <v>42</v>
      </c>
      <c r="AN5" s="176" t="s">
        <v>47</v>
      </c>
    </row>
    <row r="6" spans="1:40" ht="75.75" customHeight="1" x14ac:dyDescent="0.35">
      <c r="A6" s="176"/>
      <c r="B6" s="176"/>
      <c r="C6" s="185"/>
      <c r="D6" s="186"/>
      <c r="E6" s="186"/>
      <c r="F6" s="186"/>
      <c r="G6" s="176" t="s">
        <v>30</v>
      </c>
      <c r="H6" s="176" t="s">
        <v>36</v>
      </c>
      <c r="I6" s="176" t="s">
        <v>20</v>
      </c>
      <c r="J6" s="180" t="s">
        <v>10</v>
      </c>
      <c r="K6" s="180" t="s">
        <v>11</v>
      </c>
      <c r="L6" s="180" t="s">
        <v>31</v>
      </c>
      <c r="M6" s="180" t="s">
        <v>8</v>
      </c>
      <c r="N6" s="180" t="s">
        <v>9</v>
      </c>
      <c r="O6" s="180" t="s">
        <v>12</v>
      </c>
      <c r="P6" s="180" t="s">
        <v>17</v>
      </c>
      <c r="Q6" s="180"/>
      <c r="R6" s="97" t="s">
        <v>21</v>
      </c>
      <c r="S6" s="98" t="s">
        <v>21</v>
      </c>
      <c r="T6" s="98" t="s">
        <v>25</v>
      </c>
      <c r="U6" s="98" t="s">
        <v>25</v>
      </c>
      <c r="V6" s="176"/>
      <c r="W6" s="176"/>
      <c r="X6" s="176"/>
      <c r="Y6" s="176"/>
      <c r="Z6" s="180" t="s">
        <v>54</v>
      </c>
      <c r="AA6" s="180" t="s">
        <v>55</v>
      </c>
      <c r="AB6" s="180" t="s">
        <v>56</v>
      </c>
      <c r="AC6" s="180" t="s">
        <v>57</v>
      </c>
      <c r="AD6" s="180" t="s">
        <v>58</v>
      </c>
      <c r="AE6" s="180" t="s">
        <v>59</v>
      </c>
      <c r="AF6" s="180"/>
      <c r="AG6" s="180"/>
      <c r="AH6" s="181"/>
      <c r="AI6" s="181"/>
      <c r="AJ6" s="181"/>
      <c r="AK6" s="181"/>
      <c r="AL6" s="176"/>
      <c r="AM6" s="176"/>
      <c r="AN6" s="176"/>
    </row>
    <row r="7" spans="1:40" ht="38.25" customHeight="1" x14ac:dyDescent="0.35">
      <c r="A7" s="176"/>
      <c r="B7" s="176"/>
      <c r="C7" s="185"/>
      <c r="D7" s="186"/>
      <c r="E7" s="186"/>
      <c r="F7" s="186"/>
      <c r="G7" s="176"/>
      <c r="H7" s="176"/>
      <c r="I7" s="176"/>
      <c r="J7" s="182"/>
      <c r="K7" s="180"/>
      <c r="L7" s="180"/>
      <c r="M7" s="180"/>
      <c r="N7" s="180"/>
      <c r="O7" s="180"/>
      <c r="P7" s="180" t="s">
        <v>29</v>
      </c>
      <c r="Q7" s="180" t="s">
        <v>28</v>
      </c>
      <c r="R7" s="180" t="s">
        <v>26</v>
      </c>
      <c r="S7" s="180" t="s">
        <v>27</v>
      </c>
      <c r="T7" s="180" t="s">
        <v>26</v>
      </c>
      <c r="U7" s="180" t="s">
        <v>27</v>
      </c>
      <c r="V7" s="176"/>
      <c r="W7" s="176"/>
      <c r="X7" s="176"/>
      <c r="Y7" s="176"/>
      <c r="Z7" s="180"/>
      <c r="AA7" s="180"/>
      <c r="AB7" s="180"/>
      <c r="AC7" s="180"/>
      <c r="AD7" s="180"/>
      <c r="AE7" s="183" t="s">
        <v>52</v>
      </c>
      <c r="AF7" s="183" t="s">
        <v>65</v>
      </c>
      <c r="AG7" s="183" t="s">
        <v>53</v>
      </c>
      <c r="AH7" s="178" t="s">
        <v>6</v>
      </c>
      <c r="AI7" s="178" t="s">
        <v>7</v>
      </c>
      <c r="AJ7" s="178" t="s">
        <v>45</v>
      </c>
      <c r="AK7" s="178" t="s">
        <v>46</v>
      </c>
      <c r="AL7" s="176"/>
      <c r="AM7" s="176"/>
      <c r="AN7" s="176"/>
    </row>
    <row r="8" spans="1:40" ht="74.25" customHeight="1" x14ac:dyDescent="0.35">
      <c r="A8" s="177"/>
      <c r="B8" s="177"/>
      <c r="C8" s="185"/>
      <c r="D8" s="186"/>
      <c r="E8" s="186"/>
      <c r="F8" s="186"/>
      <c r="G8" s="176"/>
      <c r="H8" s="176"/>
      <c r="I8" s="176"/>
      <c r="J8" s="182"/>
      <c r="K8" s="180"/>
      <c r="L8" s="180"/>
      <c r="M8" s="180"/>
      <c r="N8" s="180"/>
      <c r="O8" s="180"/>
      <c r="P8" s="180"/>
      <c r="Q8" s="180"/>
      <c r="R8" s="180"/>
      <c r="S8" s="180"/>
      <c r="T8" s="180"/>
      <c r="U8" s="180"/>
      <c r="V8" s="176"/>
      <c r="W8" s="176"/>
      <c r="X8" s="176"/>
      <c r="Y8" s="176"/>
      <c r="Z8" s="180"/>
      <c r="AA8" s="180"/>
      <c r="AB8" s="180"/>
      <c r="AC8" s="180"/>
      <c r="AD8" s="180"/>
      <c r="AE8" s="183"/>
      <c r="AF8" s="183"/>
      <c r="AG8" s="183"/>
      <c r="AH8" s="179"/>
      <c r="AI8" s="179"/>
      <c r="AJ8" s="179"/>
      <c r="AK8" s="179"/>
      <c r="AL8" s="177"/>
      <c r="AM8" s="177"/>
      <c r="AN8" s="177"/>
    </row>
    <row r="9" spans="1:40" ht="85.25" hidden="1" customHeight="1" x14ac:dyDescent="0.35">
      <c r="A9" s="96">
        <v>2021000024</v>
      </c>
      <c r="B9" s="13">
        <v>44201</v>
      </c>
      <c r="C9" s="11">
        <v>15</v>
      </c>
      <c r="D9" s="12">
        <f>WORKDAY(B9,C9,FESTIVOS!B2:B99)</f>
        <v>44223</v>
      </c>
      <c r="E9" s="13" t="str">
        <f ca="1">IF(F9&lt;0,"Vencido hace"&amp;F9&amp;"días",IF(F9=0,"Vence hoy",IF(F9&lt;4,"Tiene "&amp;F9&amp;" días","Faltan "&amp;F9&amp;" días")))</f>
        <v>Vencido hace-524días</v>
      </c>
      <c r="F9" s="14">
        <f ca="1">D9-$D$4</f>
        <v>-524</v>
      </c>
      <c r="G9" s="15" t="s">
        <v>205</v>
      </c>
      <c r="H9" s="11">
        <v>37938158</v>
      </c>
      <c r="I9" s="15" t="s">
        <v>206</v>
      </c>
      <c r="J9" s="16"/>
      <c r="K9" s="16">
        <v>1</v>
      </c>
      <c r="L9" s="16"/>
      <c r="M9" s="16"/>
      <c r="N9" s="16"/>
      <c r="O9" s="16"/>
      <c r="P9" s="16"/>
      <c r="Q9" s="16"/>
      <c r="R9" s="16">
        <v>1</v>
      </c>
      <c r="S9" s="16"/>
      <c r="T9" s="16"/>
      <c r="U9" s="16"/>
      <c r="V9" s="15" t="s">
        <v>207</v>
      </c>
      <c r="W9" s="15" t="s">
        <v>70</v>
      </c>
      <c r="X9" s="90" t="s">
        <v>208</v>
      </c>
      <c r="Y9" s="15" t="s">
        <v>71</v>
      </c>
      <c r="Z9" s="16">
        <v>1</v>
      </c>
      <c r="AA9" s="16"/>
      <c r="AB9" s="16"/>
      <c r="AC9" s="16"/>
      <c r="AD9" s="16"/>
      <c r="AE9" s="16"/>
      <c r="AF9" s="16"/>
      <c r="AG9" s="16">
        <v>1</v>
      </c>
      <c r="AH9" s="16">
        <v>1</v>
      </c>
      <c r="AI9" s="16"/>
      <c r="AJ9" s="16">
        <v>1</v>
      </c>
      <c r="AK9" s="56"/>
      <c r="AL9" s="81">
        <v>2021000187</v>
      </c>
      <c r="AM9" s="65">
        <v>44222</v>
      </c>
      <c r="AN9" s="17">
        <f>(NETWORKDAYS.INTL(B9,AM9,1,FESTIVOS!B2:B99)-1)</f>
        <v>14</v>
      </c>
    </row>
    <row r="10" spans="1:40" ht="85.25" hidden="1" customHeight="1" x14ac:dyDescent="0.35">
      <c r="A10" s="9">
        <v>2021000026</v>
      </c>
      <c r="B10" s="10">
        <v>44201</v>
      </c>
      <c r="C10" s="11">
        <v>15</v>
      </c>
      <c r="D10" s="12">
        <f>WORKDAY(B10,C10,FESTIVOS!B3:B100)</f>
        <v>44223</v>
      </c>
      <c r="E10" s="13" t="str">
        <f t="shared" ref="E10:E73" ca="1" si="0">IF(F10&lt;0,"Vencido hace"&amp;F10&amp;"días",IF(F10=0,"Vence hoy",IF(F10&lt;4,"Tiene "&amp;F10&amp;" días","Faltan "&amp;F10&amp;" días")))</f>
        <v>Vencido hace-524días</v>
      </c>
      <c r="F10" s="14">
        <f t="shared" ref="F10:F73" ca="1" si="1">D10-$D$4</f>
        <v>-524</v>
      </c>
      <c r="G10" s="18" t="s">
        <v>209</v>
      </c>
      <c r="H10" s="19">
        <v>63472786</v>
      </c>
      <c r="I10" s="15" t="s">
        <v>210</v>
      </c>
      <c r="J10" s="16"/>
      <c r="K10" s="16">
        <v>1</v>
      </c>
      <c r="L10" s="16"/>
      <c r="M10" s="16"/>
      <c r="N10" s="16"/>
      <c r="O10" s="16"/>
      <c r="P10" s="16"/>
      <c r="Q10" s="16"/>
      <c r="R10" s="16">
        <v>1</v>
      </c>
      <c r="S10" s="16"/>
      <c r="T10" s="16"/>
      <c r="U10" s="16"/>
      <c r="V10" s="15" t="s">
        <v>207</v>
      </c>
      <c r="W10" s="15" t="s">
        <v>70</v>
      </c>
      <c r="X10" s="87" t="s">
        <v>211</v>
      </c>
      <c r="Y10" s="15" t="s">
        <v>71</v>
      </c>
      <c r="Z10" s="16">
        <v>1</v>
      </c>
      <c r="AA10" s="16"/>
      <c r="AB10" s="16"/>
      <c r="AC10" s="16"/>
      <c r="AD10" s="16"/>
      <c r="AE10" s="16"/>
      <c r="AF10" s="16"/>
      <c r="AG10" s="16">
        <v>1</v>
      </c>
      <c r="AH10" s="16">
        <v>1</v>
      </c>
      <c r="AI10" s="16"/>
      <c r="AJ10" s="16">
        <v>1</v>
      </c>
      <c r="AK10" s="56"/>
      <c r="AL10" s="72">
        <v>2021000188</v>
      </c>
      <c r="AM10" s="66">
        <v>44222</v>
      </c>
      <c r="AN10" s="17">
        <f>(NETWORKDAYS.INTL(B10,AM10,1,FESTIVOS!B3:B100)-1)</f>
        <v>14</v>
      </c>
    </row>
    <row r="11" spans="1:40" ht="85.25" hidden="1" customHeight="1" x14ac:dyDescent="0.35">
      <c r="A11" s="9">
        <v>2021000027</v>
      </c>
      <c r="B11" s="10">
        <v>44201</v>
      </c>
      <c r="C11" s="11">
        <v>15</v>
      </c>
      <c r="D11" s="12">
        <f>WORKDAY(B11,C11,FESTIVOS!B4:B101)</f>
        <v>44223</v>
      </c>
      <c r="E11" s="13" t="str">
        <f t="shared" ca="1" si="0"/>
        <v>Vencido hace-524días</v>
      </c>
      <c r="F11" s="14">
        <f t="shared" ca="1" si="1"/>
        <v>-524</v>
      </c>
      <c r="G11" s="15" t="s">
        <v>212</v>
      </c>
      <c r="H11" s="20">
        <v>37936533</v>
      </c>
      <c r="I11" s="15" t="s">
        <v>213</v>
      </c>
      <c r="J11" s="16"/>
      <c r="K11" s="16">
        <v>1</v>
      </c>
      <c r="L11" s="16"/>
      <c r="M11" s="16"/>
      <c r="N11" s="16"/>
      <c r="O11" s="16"/>
      <c r="P11" s="16"/>
      <c r="Q11" s="16"/>
      <c r="R11" s="16">
        <v>1</v>
      </c>
      <c r="S11" s="16"/>
      <c r="T11" s="16"/>
      <c r="U11" s="16"/>
      <c r="V11" s="15" t="s">
        <v>207</v>
      </c>
      <c r="W11" s="15" t="s">
        <v>70</v>
      </c>
      <c r="X11" s="87" t="s">
        <v>214</v>
      </c>
      <c r="Y11" s="15" t="s">
        <v>71</v>
      </c>
      <c r="Z11" s="16">
        <v>1</v>
      </c>
      <c r="AA11" s="16"/>
      <c r="AB11" s="16"/>
      <c r="AC11" s="16"/>
      <c r="AD11" s="16"/>
      <c r="AE11" s="16"/>
      <c r="AF11" s="16"/>
      <c r="AG11" s="16">
        <v>1</v>
      </c>
      <c r="AH11" s="21">
        <v>1</v>
      </c>
      <c r="AI11" s="21"/>
      <c r="AJ11" s="21">
        <v>1</v>
      </c>
      <c r="AK11" s="57"/>
      <c r="AL11" s="72">
        <v>2021000189</v>
      </c>
      <c r="AM11" s="67">
        <v>44222</v>
      </c>
      <c r="AN11" s="17">
        <f>(NETWORKDAYS.INTL(B11,AM11,1,FESTIVOS!B4:B101)-1)</f>
        <v>14</v>
      </c>
    </row>
    <row r="12" spans="1:40" ht="85.25" hidden="1" customHeight="1" x14ac:dyDescent="0.35">
      <c r="A12" s="9">
        <v>2021000028</v>
      </c>
      <c r="B12" s="10">
        <v>44201</v>
      </c>
      <c r="C12" s="11">
        <v>15</v>
      </c>
      <c r="D12" s="12">
        <f>WORKDAY(B12,C12,FESTIVOS!B5:B102)</f>
        <v>44223</v>
      </c>
      <c r="E12" s="13" t="str">
        <f t="shared" ca="1" si="0"/>
        <v>Vencido hace-524días</v>
      </c>
      <c r="F12" s="14">
        <f t="shared" ca="1" si="1"/>
        <v>-524</v>
      </c>
      <c r="G12" s="15" t="s">
        <v>212</v>
      </c>
      <c r="H12" s="20">
        <v>37936533</v>
      </c>
      <c r="I12" s="15" t="s">
        <v>213</v>
      </c>
      <c r="J12" s="16"/>
      <c r="K12" s="16">
        <v>1</v>
      </c>
      <c r="L12" s="16"/>
      <c r="M12" s="16"/>
      <c r="N12" s="16"/>
      <c r="O12" s="16"/>
      <c r="P12" s="16"/>
      <c r="Q12" s="16"/>
      <c r="R12" s="16">
        <v>1</v>
      </c>
      <c r="S12" s="16"/>
      <c r="T12" s="16"/>
      <c r="U12" s="16"/>
      <c r="V12" s="15" t="s">
        <v>207</v>
      </c>
      <c r="W12" s="15" t="s">
        <v>70</v>
      </c>
      <c r="X12" s="87" t="s">
        <v>215</v>
      </c>
      <c r="Y12" s="15" t="s">
        <v>71</v>
      </c>
      <c r="Z12" s="16">
        <v>1</v>
      </c>
      <c r="AA12" s="16"/>
      <c r="AB12" s="16"/>
      <c r="AC12" s="16"/>
      <c r="AD12" s="16"/>
      <c r="AE12" s="16"/>
      <c r="AF12" s="16"/>
      <c r="AG12" s="16">
        <v>1</v>
      </c>
      <c r="AH12" s="16">
        <v>1</v>
      </c>
      <c r="AI12" s="16"/>
      <c r="AJ12" s="16">
        <v>1</v>
      </c>
      <c r="AK12" s="56"/>
      <c r="AL12" s="72">
        <v>2021000190</v>
      </c>
      <c r="AM12" s="66">
        <v>44222</v>
      </c>
      <c r="AN12" s="17">
        <f>(NETWORKDAYS.INTL(B12,AM12,1,FESTIVOS!B5:B102)-1)</f>
        <v>14</v>
      </c>
    </row>
    <row r="13" spans="1:40" ht="85.25" hidden="1" customHeight="1" x14ac:dyDescent="0.35">
      <c r="A13" s="9">
        <v>2021000029</v>
      </c>
      <c r="B13" s="10">
        <v>44201</v>
      </c>
      <c r="C13" s="11">
        <v>15</v>
      </c>
      <c r="D13" s="12">
        <f>WORKDAY(B13,C13,FESTIVOS!B6:B103)</f>
        <v>44223</v>
      </c>
      <c r="E13" s="13" t="str">
        <f t="shared" ca="1" si="0"/>
        <v>Vencido hace-524días</v>
      </c>
      <c r="F13" s="14">
        <f t="shared" ca="1" si="1"/>
        <v>-524</v>
      </c>
      <c r="G13" s="15" t="s">
        <v>212</v>
      </c>
      <c r="H13" s="20">
        <v>37936533</v>
      </c>
      <c r="I13" s="15" t="s">
        <v>213</v>
      </c>
      <c r="J13" s="16"/>
      <c r="K13" s="16">
        <v>1</v>
      </c>
      <c r="L13" s="16"/>
      <c r="M13" s="16"/>
      <c r="N13" s="16"/>
      <c r="O13" s="16"/>
      <c r="P13" s="16"/>
      <c r="Q13" s="16"/>
      <c r="R13" s="16">
        <v>1</v>
      </c>
      <c r="S13" s="16"/>
      <c r="T13" s="16"/>
      <c r="U13" s="16"/>
      <c r="V13" s="15" t="s">
        <v>207</v>
      </c>
      <c r="W13" s="15" t="s">
        <v>70</v>
      </c>
      <c r="X13" s="87" t="s">
        <v>216</v>
      </c>
      <c r="Y13" s="15" t="s">
        <v>71</v>
      </c>
      <c r="Z13" s="16">
        <v>1</v>
      </c>
      <c r="AA13" s="16"/>
      <c r="AB13" s="16"/>
      <c r="AC13" s="16"/>
      <c r="AD13" s="16"/>
      <c r="AE13" s="16"/>
      <c r="AF13" s="16"/>
      <c r="AG13" s="16">
        <v>1</v>
      </c>
      <c r="AH13" s="16">
        <v>1</v>
      </c>
      <c r="AI13" s="16"/>
      <c r="AJ13" s="16">
        <v>1</v>
      </c>
      <c r="AK13" s="56"/>
      <c r="AL13" s="72">
        <v>2021000191</v>
      </c>
      <c r="AM13" s="66">
        <v>44222</v>
      </c>
      <c r="AN13" s="17">
        <f>(NETWORKDAYS.INTL(B13,AM13,1,FESTIVOS!B6:B103)-1)</f>
        <v>14</v>
      </c>
    </row>
    <row r="14" spans="1:40" ht="85.25" hidden="1" customHeight="1" x14ac:dyDescent="0.35">
      <c r="A14" s="9">
        <v>2021000030</v>
      </c>
      <c r="B14" s="10">
        <v>44201</v>
      </c>
      <c r="C14" s="11">
        <v>15</v>
      </c>
      <c r="D14" s="12">
        <f>WORKDAY(B14,C14,FESTIVOS!B7:B104)</f>
        <v>44223</v>
      </c>
      <c r="E14" s="13" t="str">
        <f t="shared" ca="1" si="0"/>
        <v>Vencido hace-524días</v>
      </c>
      <c r="F14" s="14">
        <f t="shared" ca="1" si="1"/>
        <v>-524</v>
      </c>
      <c r="G14" s="15" t="s">
        <v>212</v>
      </c>
      <c r="H14" s="20">
        <v>37936533</v>
      </c>
      <c r="I14" s="15" t="s">
        <v>213</v>
      </c>
      <c r="J14" s="16"/>
      <c r="K14" s="16">
        <v>1</v>
      </c>
      <c r="L14" s="16"/>
      <c r="M14" s="16"/>
      <c r="N14" s="16"/>
      <c r="O14" s="16"/>
      <c r="P14" s="16"/>
      <c r="Q14" s="16"/>
      <c r="R14" s="16">
        <v>1</v>
      </c>
      <c r="S14" s="16"/>
      <c r="T14" s="16"/>
      <c r="U14" s="16"/>
      <c r="V14" s="15" t="s">
        <v>207</v>
      </c>
      <c r="W14" s="15" t="s">
        <v>70</v>
      </c>
      <c r="X14" s="87" t="s">
        <v>217</v>
      </c>
      <c r="Y14" s="15" t="s">
        <v>71</v>
      </c>
      <c r="Z14" s="16">
        <v>1</v>
      </c>
      <c r="AA14" s="16"/>
      <c r="AB14" s="16"/>
      <c r="AC14" s="16"/>
      <c r="AD14" s="16"/>
      <c r="AE14" s="16"/>
      <c r="AF14" s="16"/>
      <c r="AG14" s="16">
        <v>1</v>
      </c>
      <c r="AH14" s="16">
        <v>1</v>
      </c>
      <c r="AI14" s="16"/>
      <c r="AJ14" s="16">
        <v>1</v>
      </c>
      <c r="AK14" s="56"/>
      <c r="AL14" s="72">
        <v>2021000192</v>
      </c>
      <c r="AM14" s="66">
        <v>44222</v>
      </c>
      <c r="AN14" s="17">
        <f>(NETWORKDAYS.INTL(B14,AM14,1,FESTIVOS!B7:B104)-1)</f>
        <v>14</v>
      </c>
    </row>
    <row r="15" spans="1:40" ht="85.25" hidden="1" customHeight="1" x14ac:dyDescent="0.35">
      <c r="A15" s="9">
        <v>2021000116</v>
      </c>
      <c r="B15" s="10">
        <v>44204</v>
      </c>
      <c r="C15" s="11">
        <v>15</v>
      </c>
      <c r="D15" s="12">
        <f>WORKDAY(B15,C15,FESTIVOS!B8:B105)</f>
        <v>44228</v>
      </c>
      <c r="E15" s="13" t="str">
        <f t="shared" ca="1" si="0"/>
        <v>Vencido hace-519días</v>
      </c>
      <c r="F15" s="14">
        <f t="shared" ca="1" si="1"/>
        <v>-519</v>
      </c>
      <c r="G15" s="15" t="s">
        <v>218</v>
      </c>
      <c r="H15" s="15">
        <v>3138462770</v>
      </c>
      <c r="I15" s="15" t="s">
        <v>219</v>
      </c>
      <c r="J15" s="16"/>
      <c r="K15" s="16"/>
      <c r="L15" s="16"/>
      <c r="M15" s="16">
        <v>1</v>
      </c>
      <c r="N15" s="16"/>
      <c r="O15" s="16"/>
      <c r="P15" s="16"/>
      <c r="Q15" s="16"/>
      <c r="R15" s="16">
        <v>1</v>
      </c>
      <c r="S15" s="16"/>
      <c r="T15" s="16"/>
      <c r="U15" s="16"/>
      <c r="V15" s="15" t="s">
        <v>220</v>
      </c>
      <c r="W15" s="15" t="s">
        <v>53</v>
      </c>
      <c r="X15" s="90" t="s">
        <v>221</v>
      </c>
      <c r="Y15" s="15" t="s">
        <v>222</v>
      </c>
      <c r="Z15" s="16"/>
      <c r="AA15" s="16"/>
      <c r="AB15" s="16">
        <v>1</v>
      </c>
      <c r="AC15" s="16"/>
      <c r="AD15" s="16"/>
      <c r="AE15" s="16"/>
      <c r="AF15" s="16"/>
      <c r="AG15" s="16"/>
      <c r="AH15" s="16">
        <v>1</v>
      </c>
      <c r="AI15" s="16"/>
      <c r="AJ15" s="16">
        <v>1</v>
      </c>
      <c r="AK15" s="56"/>
      <c r="AL15" s="72">
        <v>2021000145</v>
      </c>
      <c r="AM15" s="66">
        <v>44217</v>
      </c>
      <c r="AN15" s="17">
        <f>(NETWORKDAYS.INTL(B15,AM15,1,FESTIVOS!B8:B105)-1)</f>
        <v>8</v>
      </c>
    </row>
    <row r="16" spans="1:40" ht="85.25" hidden="1" customHeight="1" x14ac:dyDescent="0.35">
      <c r="A16" s="9">
        <v>2021000207</v>
      </c>
      <c r="B16" s="10">
        <v>44214</v>
      </c>
      <c r="C16" s="11">
        <v>15</v>
      </c>
      <c r="D16" s="12">
        <f>WORKDAY(B16,C16,FESTIVOS!B9:B106)</f>
        <v>44235</v>
      </c>
      <c r="E16" s="13" t="str">
        <f t="shared" ca="1" si="0"/>
        <v>Vencido hace-512días</v>
      </c>
      <c r="F16" s="14">
        <f t="shared" ca="1" si="1"/>
        <v>-512</v>
      </c>
      <c r="G16" s="22" t="s">
        <v>223</v>
      </c>
      <c r="H16" s="23" t="s">
        <v>224</v>
      </c>
      <c r="I16" s="15" t="s">
        <v>225</v>
      </c>
      <c r="J16" s="16"/>
      <c r="K16" s="16"/>
      <c r="L16" s="16"/>
      <c r="M16" s="16">
        <v>1</v>
      </c>
      <c r="N16" s="16"/>
      <c r="O16" s="16"/>
      <c r="P16" s="16"/>
      <c r="Q16" s="16"/>
      <c r="R16" s="16">
        <v>1</v>
      </c>
      <c r="S16" s="16"/>
      <c r="T16" s="16"/>
      <c r="U16" s="16"/>
      <c r="V16" s="15" t="s">
        <v>226</v>
      </c>
      <c r="W16" s="15">
        <v>316</v>
      </c>
      <c r="X16" s="90" t="s">
        <v>227</v>
      </c>
      <c r="Y16" s="15" t="s">
        <v>222</v>
      </c>
      <c r="Z16" s="16"/>
      <c r="AA16" s="16"/>
      <c r="AB16" s="16">
        <v>1</v>
      </c>
      <c r="AC16" s="16"/>
      <c r="AD16" s="16"/>
      <c r="AE16" s="16"/>
      <c r="AF16" s="16"/>
      <c r="AG16" s="16"/>
      <c r="AH16" s="16">
        <v>1</v>
      </c>
      <c r="AI16" s="16"/>
      <c r="AJ16" s="16">
        <v>1</v>
      </c>
      <c r="AK16" s="56"/>
      <c r="AL16" s="72">
        <v>2021000144</v>
      </c>
      <c r="AM16" s="66">
        <v>44217</v>
      </c>
      <c r="AN16" s="17">
        <f>(NETWORKDAYS.INTL(B16,AM16,1,FESTIVOS!B9:B106)-1)</f>
        <v>3</v>
      </c>
    </row>
    <row r="17" spans="1:40" ht="85.25" hidden="1" customHeight="1" x14ac:dyDescent="0.35">
      <c r="A17" s="9">
        <v>2021000221</v>
      </c>
      <c r="B17" s="10">
        <v>44214</v>
      </c>
      <c r="C17" s="11">
        <v>15</v>
      </c>
      <c r="D17" s="12">
        <f>WORKDAY(B17,C17,FESTIVOS!B10:B107)</f>
        <v>44235</v>
      </c>
      <c r="E17" s="13" t="str">
        <f t="shared" ca="1" si="0"/>
        <v>Vencido hace-512días</v>
      </c>
      <c r="F17" s="14">
        <f t="shared" ca="1" si="1"/>
        <v>-512</v>
      </c>
      <c r="G17" s="18" t="s">
        <v>228</v>
      </c>
      <c r="H17" s="24">
        <v>3167708256</v>
      </c>
      <c r="I17" s="15" t="s">
        <v>229</v>
      </c>
      <c r="J17" s="16"/>
      <c r="K17" s="16">
        <v>1</v>
      </c>
      <c r="L17" s="16"/>
      <c r="M17" s="16"/>
      <c r="N17" s="16"/>
      <c r="O17" s="16"/>
      <c r="P17" s="16"/>
      <c r="Q17" s="16"/>
      <c r="R17" s="16"/>
      <c r="S17" s="16">
        <v>1</v>
      </c>
      <c r="T17" s="16"/>
      <c r="U17" s="16"/>
      <c r="V17" s="15" t="s">
        <v>207</v>
      </c>
      <c r="W17" s="15" t="s">
        <v>70</v>
      </c>
      <c r="X17" s="90" t="s">
        <v>230</v>
      </c>
      <c r="Y17" s="18" t="s">
        <v>71</v>
      </c>
      <c r="Z17" s="16">
        <v>1</v>
      </c>
      <c r="AA17" s="16"/>
      <c r="AB17" s="16"/>
      <c r="AC17" s="16"/>
      <c r="AD17" s="16"/>
      <c r="AE17" s="16"/>
      <c r="AF17" s="16"/>
      <c r="AG17" s="16">
        <v>1</v>
      </c>
      <c r="AH17" s="16">
        <v>1</v>
      </c>
      <c r="AI17" s="16"/>
      <c r="AJ17" s="16">
        <v>1</v>
      </c>
      <c r="AK17" s="56"/>
      <c r="AL17" s="72">
        <v>2021000193</v>
      </c>
      <c r="AM17" s="66">
        <v>44222</v>
      </c>
      <c r="AN17" s="17">
        <f>(NETWORKDAYS.INTL(B17,AM17,1,FESTIVOS!B10:B107)-1)</f>
        <v>6</v>
      </c>
    </row>
    <row r="18" spans="1:40" ht="85.25" hidden="1" customHeight="1" x14ac:dyDescent="0.35">
      <c r="A18" s="9">
        <v>2021000239</v>
      </c>
      <c r="B18" s="10">
        <v>44215</v>
      </c>
      <c r="C18" s="11">
        <v>15</v>
      </c>
      <c r="D18" s="12">
        <f>WORKDAY(B18,C18,FESTIVOS!B11:B108)</f>
        <v>44236</v>
      </c>
      <c r="E18" s="13" t="str">
        <f t="shared" ca="1" si="0"/>
        <v>Vencido hace-511días</v>
      </c>
      <c r="F18" s="14">
        <f t="shared" ca="1" si="1"/>
        <v>-511</v>
      </c>
      <c r="G18" s="18" t="s">
        <v>231</v>
      </c>
      <c r="H18" s="25" t="s">
        <v>232</v>
      </c>
      <c r="I18" s="18" t="s">
        <v>233</v>
      </c>
      <c r="J18" s="24"/>
      <c r="K18" s="24">
        <v>1</v>
      </c>
      <c r="L18" s="24"/>
      <c r="M18" s="24"/>
      <c r="N18" s="24"/>
      <c r="O18" s="24"/>
      <c r="P18" s="24"/>
      <c r="Q18" s="24"/>
      <c r="R18" s="24">
        <v>1</v>
      </c>
      <c r="S18" s="24"/>
      <c r="T18" s="24"/>
      <c r="U18" s="24"/>
      <c r="V18" s="18" t="s">
        <v>234</v>
      </c>
      <c r="W18" s="15" t="s">
        <v>70</v>
      </c>
      <c r="X18" s="87" t="s">
        <v>235</v>
      </c>
      <c r="Y18" s="18" t="s">
        <v>71</v>
      </c>
      <c r="Z18" s="24">
        <v>1</v>
      </c>
      <c r="AA18" s="24"/>
      <c r="AB18" s="24"/>
      <c r="AC18" s="24"/>
      <c r="AD18" s="24"/>
      <c r="AE18" s="24"/>
      <c r="AF18" s="24"/>
      <c r="AG18" s="24">
        <v>1</v>
      </c>
      <c r="AH18" s="24">
        <v>1</v>
      </c>
      <c r="AI18" s="24"/>
      <c r="AJ18" s="24">
        <v>1</v>
      </c>
      <c r="AK18" s="58"/>
      <c r="AL18" s="72">
        <v>2021000228</v>
      </c>
      <c r="AM18" s="66">
        <v>44225</v>
      </c>
      <c r="AN18" s="17">
        <f>(NETWORKDAYS.INTL(B18,AM18,1,FESTIVOS!B11:B108)-1)</f>
        <v>8</v>
      </c>
    </row>
    <row r="19" spans="1:40" ht="85.25" hidden="1" customHeight="1" x14ac:dyDescent="0.35">
      <c r="A19" s="9">
        <v>2021000241</v>
      </c>
      <c r="B19" s="10">
        <v>44215</v>
      </c>
      <c r="C19" s="11">
        <v>15</v>
      </c>
      <c r="D19" s="12">
        <f>WORKDAY(B19,C19,FESTIVOS!B12:B109)</f>
        <v>44236</v>
      </c>
      <c r="E19" s="13" t="str">
        <f t="shared" ca="1" si="0"/>
        <v>Vencido hace-511días</v>
      </c>
      <c r="F19" s="14">
        <f t="shared" ca="1" si="1"/>
        <v>-511</v>
      </c>
      <c r="G19" s="18" t="s">
        <v>236</v>
      </c>
      <c r="H19" s="26">
        <v>3164972616</v>
      </c>
      <c r="I19" s="15" t="s">
        <v>237</v>
      </c>
      <c r="J19" s="16"/>
      <c r="K19" s="16"/>
      <c r="L19" s="16"/>
      <c r="M19" s="16"/>
      <c r="N19" s="16"/>
      <c r="O19" s="16">
        <v>1</v>
      </c>
      <c r="P19" s="16"/>
      <c r="Q19" s="16"/>
      <c r="R19" s="16"/>
      <c r="S19" s="16"/>
      <c r="T19" s="16"/>
      <c r="U19" s="16"/>
      <c r="V19" s="15" t="s">
        <v>238</v>
      </c>
      <c r="W19" s="15" t="s">
        <v>239</v>
      </c>
      <c r="X19" s="90" t="s">
        <v>240</v>
      </c>
      <c r="Y19" s="18" t="s">
        <v>222</v>
      </c>
      <c r="Z19" s="16"/>
      <c r="AA19" s="16"/>
      <c r="AB19" s="16"/>
      <c r="AC19" s="16"/>
      <c r="AD19" s="16">
        <v>1</v>
      </c>
      <c r="AE19" s="16"/>
      <c r="AF19" s="16"/>
      <c r="AG19" s="16"/>
      <c r="AH19" s="16">
        <v>1</v>
      </c>
      <c r="AI19" s="16"/>
      <c r="AJ19" s="16">
        <v>1</v>
      </c>
      <c r="AK19" s="56"/>
      <c r="AL19" s="72">
        <v>2021000143</v>
      </c>
      <c r="AM19" s="66">
        <v>44217</v>
      </c>
      <c r="AN19" s="17">
        <f>(NETWORKDAYS.INTL(B19,AM19,1,FESTIVOS!B12:B109)-1)</f>
        <v>2</v>
      </c>
    </row>
    <row r="20" spans="1:40" ht="85.25" hidden="1" customHeight="1" x14ac:dyDescent="0.35">
      <c r="A20" s="9">
        <v>2021000242</v>
      </c>
      <c r="B20" s="10">
        <v>44215</v>
      </c>
      <c r="C20" s="11">
        <v>15</v>
      </c>
      <c r="D20" s="12">
        <f>WORKDAY(B20,C20,FESTIVOS!B13:B110)</f>
        <v>44236</v>
      </c>
      <c r="E20" s="13" t="str">
        <f t="shared" ca="1" si="0"/>
        <v>Vencido hace-511días</v>
      </c>
      <c r="F20" s="14">
        <f t="shared" ca="1" si="1"/>
        <v>-511</v>
      </c>
      <c r="G20" s="27" t="s">
        <v>241</v>
      </c>
      <c r="H20" s="28">
        <v>3157678259</v>
      </c>
      <c r="I20" s="29" t="s">
        <v>237</v>
      </c>
      <c r="J20" s="30"/>
      <c r="K20" s="30"/>
      <c r="L20" s="30"/>
      <c r="M20" s="30"/>
      <c r="N20" s="30"/>
      <c r="O20" s="30">
        <v>1</v>
      </c>
      <c r="P20" s="30"/>
      <c r="Q20" s="30"/>
      <c r="R20" s="30"/>
      <c r="S20" s="30"/>
      <c r="T20" s="30"/>
      <c r="U20" s="30"/>
      <c r="V20" s="29" t="s">
        <v>242</v>
      </c>
      <c r="W20" s="29" t="s">
        <v>243</v>
      </c>
      <c r="X20" s="91" t="s">
        <v>244</v>
      </c>
      <c r="Y20" s="27" t="s">
        <v>222</v>
      </c>
      <c r="Z20" s="30"/>
      <c r="AA20" s="30"/>
      <c r="AB20" s="30"/>
      <c r="AC20" s="30"/>
      <c r="AD20" s="30">
        <v>1</v>
      </c>
      <c r="AE20" s="30"/>
      <c r="AF20" s="30"/>
      <c r="AG20" s="30"/>
      <c r="AH20" s="30">
        <v>1</v>
      </c>
      <c r="AI20" s="30"/>
      <c r="AJ20" s="30"/>
      <c r="AK20" s="59">
        <v>1</v>
      </c>
      <c r="AL20" s="72">
        <v>2021000156</v>
      </c>
      <c r="AM20" s="66">
        <v>44218</v>
      </c>
      <c r="AN20" s="17">
        <f>(NETWORKDAYS.INTL(B20,AM20,1,FESTIVOS!B13:B110)-1)</f>
        <v>3</v>
      </c>
    </row>
    <row r="21" spans="1:40" ht="85.25" hidden="1" customHeight="1" x14ac:dyDescent="0.35">
      <c r="A21" s="9">
        <v>2021000318</v>
      </c>
      <c r="B21" s="10">
        <v>44218</v>
      </c>
      <c r="C21" s="11">
        <v>15</v>
      </c>
      <c r="D21" s="12">
        <f>WORKDAY(B21,C21,FESTIVOS!B14:B111)</f>
        <v>44239</v>
      </c>
      <c r="E21" s="13" t="str">
        <f t="shared" ca="1" si="0"/>
        <v>Vencido hace-508días</v>
      </c>
      <c r="F21" s="14">
        <f t="shared" ca="1" si="1"/>
        <v>-508</v>
      </c>
      <c r="G21" s="18" t="s">
        <v>245</v>
      </c>
      <c r="H21" s="26">
        <v>3217887062</v>
      </c>
      <c r="I21" s="18" t="s">
        <v>246</v>
      </c>
      <c r="J21" s="24"/>
      <c r="K21" s="24">
        <v>1</v>
      </c>
      <c r="L21" s="24"/>
      <c r="M21" s="24"/>
      <c r="N21" s="24"/>
      <c r="O21" s="24"/>
      <c r="P21" s="24"/>
      <c r="Q21" s="24"/>
      <c r="R21" s="24"/>
      <c r="S21" s="24"/>
      <c r="T21" s="24"/>
      <c r="U21" s="24"/>
      <c r="V21" s="18" t="s">
        <v>247</v>
      </c>
      <c r="W21" s="18" t="s">
        <v>248</v>
      </c>
      <c r="X21" s="87" t="s">
        <v>249</v>
      </c>
      <c r="Y21" s="18" t="s">
        <v>222</v>
      </c>
      <c r="Z21" s="24"/>
      <c r="AA21" s="24"/>
      <c r="AB21" s="24"/>
      <c r="AC21" s="24"/>
      <c r="AD21" s="24">
        <v>1</v>
      </c>
      <c r="AE21" s="24"/>
      <c r="AF21" s="24"/>
      <c r="AG21" s="24"/>
      <c r="AH21" s="24">
        <v>1</v>
      </c>
      <c r="AI21" s="24"/>
      <c r="AJ21" s="24">
        <v>1</v>
      </c>
      <c r="AK21" s="58"/>
      <c r="AL21" s="72">
        <v>2021000359</v>
      </c>
      <c r="AM21" s="66">
        <v>44236</v>
      </c>
      <c r="AN21" s="17">
        <f>(NETWORKDAYS.INTL(B21,AM21,1,FESTIVOS!B14:B111)-1)</f>
        <v>12</v>
      </c>
    </row>
    <row r="22" spans="1:40" ht="85.25" hidden="1" customHeight="1" x14ac:dyDescent="0.35">
      <c r="A22" s="9">
        <v>2021000320</v>
      </c>
      <c r="B22" s="10">
        <v>44218</v>
      </c>
      <c r="C22" s="11">
        <v>15</v>
      </c>
      <c r="D22" s="12">
        <f>WORKDAY(B22,C22,FESTIVOS!B15:B112)</f>
        <v>44239</v>
      </c>
      <c r="E22" s="13" t="str">
        <f t="shared" ca="1" si="0"/>
        <v>Vencido hace-508días</v>
      </c>
      <c r="F22" s="14">
        <f t="shared" ca="1" si="1"/>
        <v>-508</v>
      </c>
      <c r="G22" s="18" t="s">
        <v>250</v>
      </c>
      <c r="H22" s="31" t="s">
        <v>251</v>
      </c>
      <c r="I22" s="15" t="s">
        <v>252</v>
      </c>
      <c r="J22" s="24"/>
      <c r="K22" s="24">
        <v>1</v>
      </c>
      <c r="L22" s="24"/>
      <c r="M22" s="24"/>
      <c r="N22" s="24"/>
      <c r="O22" s="24"/>
      <c r="P22" s="24"/>
      <c r="Q22" s="24"/>
      <c r="R22" s="24">
        <v>1</v>
      </c>
      <c r="S22" s="24"/>
      <c r="T22" s="24"/>
      <c r="U22" s="24"/>
      <c r="V22" s="15" t="s">
        <v>207</v>
      </c>
      <c r="W22" s="15" t="s">
        <v>70</v>
      </c>
      <c r="X22" s="90" t="s">
        <v>253</v>
      </c>
      <c r="Y22" s="18" t="s">
        <v>71</v>
      </c>
      <c r="Z22" s="24">
        <v>1</v>
      </c>
      <c r="AA22" s="24"/>
      <c r="AB22" s="24"/>
      <c r="AC22" s="24"/>
      <c r="AD22" s="24"/>
      <c r="AE22" s="24"/>
      <c r="AF22" s="24"/>
      <c r="AG22" s="24">
        <v>1</v>
      </c>
      <c r="AH22" s="24">
        <v>1</v>
      </c>
      <c r="AI22" s="24"/>
      <c r="AJ22" s="24">
        <v>1</v>
      </c>
      <c r="AK22" s="58"/>
      <c r="AL22" s="72">
        <v>2021000230</v>
      </c>
      <c r="AM22" s="66">
        <v>44225</v>
      </c>
      <c r="AN22" s="17">
        <f>(NETWORKDAYS.INTL(B22,AM22,1,FESTIVOS!B15:B112)-1)</f>
        <v>5</v>
      </c>
    </row>
    <row r="23" spans="1:40" ht="85.25" hidden="1" customHeight="1" x14ac:dyDescent="0.35">
      <c r="A23" s="9">
        <v>2021000321</v>
      </c>
      <c r="B23" s="10">
        <v>44218</v>
      </c>
      <c r="C23" s="11">
        <v>15</v>
      </c>
      <c r="D23" s="12">
        <f>WORKDAY(B23,C23,FESTIVOS!B16:B113)</f>
        <v>44239</v>
      </c>
      <c r="E23" s="13" t="str">
        <f t="shared" ca="1" si="0"/>
        <v>Vencido hace-508días</v>
      </c>
      <c r="F23" s="14">
        <f t="shared" ca="1" si="1"/>
        <v>-508</v>
      </c>
      <c r="G23" s="18" t="s">
        <v>254</v>
      </c>
      <c r="H23" s="26" t="s">
        <v>255</v>
      </c>
      <c r="I23" s="18" t="s">
        <v>256</v>
      </c>
      <c r="J23" s="24"/>
      <c r="K23" s="24">
        <v>1</v>
      </c>
      <c r="L23" s="24"/>
      <c r="M23" s="24"/>
      <c r="N23" s="24"/>
      <c r="O23" s="24"/>
      <c r="P23" s="24"/>
      <c r="Q23" s="24"/>
      <c r="R23" s="24">
        <v>1</v>
      </c>
      <c r="S23" s="24"/>
      <c r="T23" s="24"/>
      <c r="U23" s="24"/>
      <c r="V23" s="18" t="s">
        <v>234</v>
      </c>
      <c r="W23" s="15" t="s">
        <v>70</v>
      </c>
      <c r="X23" s="87" t="s">
        <v>257</v>
      </c>
      <c r="Y23" s="18" t="s">
        <v>71</v>
      </c>
      <c r="Z23" s="24">
        <v>1</v>
      </c>
      <c r="AA23" s="24"/>
      <c r="AB23" s="24"/>
      <c r="AC23" s="24"/>
      <c r="AD23" s="24"/>
      <c r="AE23" s="24"/>
      <c r="AF23" s="24"/>
      <c r="AG23" s="24">
        <v>1</v>
      </c>
      <c r="AH23" s="24">
        <v>1</v>
      </c>
      <c r="AI23" s="24"/>
      <c r="AJ23" s="24">
        <v>1</v>
      </c>
      <c r="AK23" s="58"/>
      <c r="AL23" s="72">
        <v>2021000231</v>
      </c>
      <c r="AM23" s="66">
        <v>44225</v>
      </c>
      <c r="AN23" s="17">
        <f>(NETWORKDAYS.INTL(B23,AM23,1,FESTIVOS!B16:B113)-1)</f>
        <v>5</v>
      </c>
    </row>
    <row r="24" spans="1:40" ht="85.25" hidden="1" customHeight="1" x14ac:dyDescent="0.35">
      <c r="A24" s="9">
        <v>2021000352</v>
      </c>
      <c r="B24" s="10">
        <v>44221</v>
      </c>
      <c r="C24" s="11">
        <v>15</v>
      </c>
      <c r="D24" s="12">
        <f>WORKDAY(B24,C24,FESTIVOS!B17:B114)</f>
        <v>44242</v>
      </c>
      <c r="E24" s="13" t="str">
        <f t="shared" ca="1" si="0"/>
        <v>Vencido hace-505días</v>
      </c>
      <c r="F24" s="14">
        <f t="shared" ca="1" si="1"/>
        <v>-505</v>
      </c>
      <c r="G24" s="18" t="s">
        <v>258</v>
      </c>
      <c r="H24" s="23" t="s">
        <v>259</v>
      </c>
      <c r="I24" s="15" t="s">
        <v>260</v>
      </c>
      <c r="J24" s="24"/>
      <c r="K24" s="24">
        <v>1</v>
      </c>
      <c r="L24" s="24"/>
      <c r="M24" s="24"/>
      <c r="N24" s="24"/>
      <c r="O24" s="24"/>
      <c r="P24" s="24"/>
      <c r="Q24" s="24"/>
      <c r="R24" s="24">
        <v>1</v>
      </c>
      <c r="S24" s="24"/>
      <c r="T24" s="24"/>
      <c r="U24" s="24"/>
      <c r="V24" s="15" t="s">
        <v>207</v>
      </c>
      <c r="W24" s="15" t="s">
        <v>70</v>
      </c>
      <c r="X24" s="87" t="s">
        <v>261</v>
      </c>
      <c r="Y24" s="18" t="s">
        <v>71</v>
      </c>
      <c r="Z24" s="24">
        <v>1</v>
      </c>
      <c r="AA24" s="24"/>
      <c r="AB24" s="24"/>
      <c r="AC24" s="24"/>
      <c r="AD24" s="24"/>
      <c r="AE24" s="24"/>
      <c r="AF24" s="24"/>
      <c r="AG24" s="24">
        <v>1</v>
      </c>
      <c r="AH24" s="24">
        <v>1</v>
      </c>
      <c r="AI24" s="24"/>
      <c r="AJ24" s="24">
        <v>1</v>
      </c>
      <c r="AK24" s="58"/>
      <c r="AL24" s="72">
        <v>2021000229</v>
      </c>
      <c r="AM24" s="66">
        <v>44225</v>
      </c>
      <c r="AN24" s="17">
        <f>(NETWORKDAYS.INTL(B24,AM24,1,FESTIVOS!B17:B114)-1)</f>
        <v>4</v>
      </c>
    </row>
    <row r="25" spans="1:40" ht="85.25" hidden="1" customHeight="1" x14ac:dyDescent="0.35">
      <c r="A25" s="9">
        <v>2021000364</v>
      </c>
      <c r="B25" s="10">
        <v>44221</v>
      </c>
      <c r="C25" s="11">
        <v>10</v>
      </c>
      <c r="D25" s="12">
        <f>WORKDAY(B25,C25,FESTIVOS!B18:B115)</f>
        <v>44235</v>
      </c>
      <c r="E25" s="13" t="str">
        <f t="shared" ca="1" si="0"/>
        <v>Vencido hace-512días</v>
      </c>
      <c r="F25" s="14">
        <f t="shared" ca="1" si="1"/>
        <v>-512</v>
      </c>
      <c r="G25" s="18" t="s">
        <v>262</v>
      </c>
      <c r="H25" s="26">
        <v>3132187381</v>
      </c>
      <c r="I25" s="18" t="s">
        <v>263</v>
      </c>
      <c r="J25" s="24"/>
      <c r="K25" s="24">
        <v>1</v>
      </c>
      <c r="L25" s="24"/>
      <c r="M25" s="24"/>
      <c r="N25" s="24"/>
      <c r="O25" s="24"/>
      <c r="P25" s="24"/>
      <c r="Q25" s="24"/>
      <c r="R25" s="24">
        <v>1</v>
      </c>
      <c r="S25" s="24"/>
      <c r="T25" s="24"/>
      <c r="U25" s="24"/>
      <c r="V25" s="18" t="s">
        <v>264</v>
      </c>
      <c r="W25" s="18" t="s">
        <v>265</v>
      </c>
      <c r="X25" s="87" t="s">
        <v>266</v>
      </c>
      <c r="Y25" s="18" t="s">
        <v>267</v>
      </c>
      <c r="Z25" s="24">
        <v>1</v>
      </c>
      <c r="AA25" s="24"/>
      <c r="AB25" s="24"/>
      <c r="AC25" s="24"/>
      <c r="AD25" s="24"/>
      <c r="AE25" s="24">
        <v>1</v>
      </c>
      <c r="AF25" s="24"/>
      <c r="AG25" s="24">
        <v>1</v>
      </c>
      <c r="AH25" s="24">
        <v>1</v>
      </c>
      <c r="AI25" s="24"/>
      <c r="AJ25" s="24">
        <v>1</v>
      </c>
      <c r="AK25" s="58"/>
      <c r="AL25" s="72">
        <v>2021000297</v>
      </c>
      <c r="AM25" s="66">
        <v>44230</v>
      </c>
      <c r="AN25" s="17">
        <f>(NETWORKDAYS.INTL(B25,AM25,1,FESTIVOS!B18:B115)-1)</f>
        <v>7</v>
      </c>
    </row>
    <row r="26" spans="1:40" ht="85.25" hidden="1" customHeight="1" x14ac:dyDescent="0.35">
      <c r="A26" s="9">
        <v>2021000381</v>
      </c>
      <c r="B26" s="10">
        <v>44221</v>
      </c>
      <c r="C26" s="11">
        <v>15</v>
      </c>
      <c r="D26" s="12">
        <f>WORKDAY(B26,C26,FESTIVOS!B19:B116)</f>
        <v>44242</v>
      </c>
      <c r="E26" s="13" t="str">
        <f t="shared" ca="1" si="0"/>
        <v>Vencido hace-505días</v>
      </c>
      <c r="F26" s="14">
        <f t="shared" ca="1" si="1"/>
        <v>-505</v>
      </c>
      <c r="G26" s="18" t="s">
        <v>268</v>
      </c>
      <c r="H26" s="26" t="s">
        <v>269</v>
      </c>
      <c r="I26" s="18" t="s">
        <v>270</v>
      </c>
      <c r="J26" s="24"/>
      <c r="K26" s="24">
        <v>1</v>
      </c>
      <c r="L26" s="24"/>
      <c r="M26" s="24"/>
      <c r="N26" s="24"/>
      <c r="O26" s="24"/>
      <c r="P26" s="24"/>
      <c r="Q26" s="24"/>
      <c r="R26" s="24">
        <v>1</v>
      </c>
      <c r="S26" s="24"/>
      <c r="T26" s="24"/>
      <c r="U26" s="24"/>
      <c r="V26" s="15" t="s">
        <v>207</v>
      </c>
      <c r="W26" s="15" t="s">
        <v>70</v>
      </c>
      <c r="X26" s="90" t="s">
        <v>271</v>
      </c>
      <c r="Y26" s="18" t="s">
        <v>71</v>
      </c>
      <c r="Z26" s="24">
        <v>1</v>
      </c>
      <c r="AA26" s="24"/>
      <c r="AB26" s="24"/>
      <c r="AC26" s="24"/>
      <c r="AD26" s="24"/>
      <c r="AE26" s="24"/>
      <c r="AF26" s="24"/>
      <c r="AG26" s="24">
        <v>1</v>
      </c>
      <c r="AH26" s="24">
        <v>1</v>
      </c>
      <c r="AI26" s="24"/>
      <c r="AJ26" s="24">
        <v>1</v>
      </c>
      <c r="AK26" s="58"/>
      <c r="AL26" s="72">
        <v>2021000352</v>
      </c>
      <c r="AM26" s="66">
        <v>44235</v>
      </c>
      <c r="AN26" s="17">
        <f>(NETWORKDAYS.INTL(B26,AM26,1,FESTIVOS!B19:B116)-1)</f>
        <v>10</v>
      </c>
    </row>
    <row r="27" spans="1:40" ht="85.25" hidden="1" customHeight="1" x14ac:dyDescent="0.35">
      <c r="A27" s="9">
        <v>2021000402</v>
      </c>
      <c r="B27" s="10">
        <v>44222</v>
      </c>
      <c r="C27" s="11">
        <v>15</v>
      </c>
      <c r="D27" s="12">
        <f>WORKDAY(B27,C27,FESTIVOS!B20:B117)</f>
        <v>44243</v>
      </c>
      <c r="E27" s="13" t="str">
        <f t="shared" ca="1" si="0"/>
        <v>Vencido hace-504días</v>
      </c>
      <c r="F27" s="14">
        <f t="shared" ca="1" si="1"/>
        <v>-504</v>
      </c>
      <c r="G27" s="18" t="s">
        <v>272</v>
      </c>
      <c r="H27" s="26" t="s">
        <v>237</v>
      </c>
      <c r="I27" s="18" t="s">
        <v>273</v>
      </c>
      <c r="J27" s="24"/>
      <c r="K27" s="24">
        <v>1</v>
      </c>
      <c r="L27" s="24"/>
      <c r="M27" s="24"/>
      <c r="N27" s="24"/>
      <c r="O27" s="24"/>
      <c r="P27" s="24"/>
      <c r="Q27" s="24"/>
      <c r="R27" s="24"/>
      <c r="S27" s="24"/>
      <c r="T27" s="24"/>
      <c r="U27" s="24"/>
      <c r="V27" s="18" t="s">
        <v>274</v>
      </c>
      <c r="W27" s="18" t="s">
        <v>275</v>
      </c>
      <c r="X27" s="87" t="s">
        <v>276</v>
      </c>
      <c r="Y27" s="18" t="s">
        <v>222</v>
      </c>
      <c r="Z27" s="24"/>
      <c r="AA27" s="24"/>
      <c r="AB27" s="24"/>
      <c r="AC27" s="24"/>
      <c r="AD27" s="24">
        <v>1</v>
      </c>
      <c r="AE27" s="24"/>
      <c r="AF27" s="24"/>
      <c r="AG27" s="24"/>
      <c r="AH27" s="24">
        <v>1</v>
      </c>
      <c r="AI27" s="24"/>
      <c r="AJ27" s="24">
        <v>1</v>
      </c>
      <c r="AK27" s="58"/>
      <c r="AL27" s="72">
        <v>2021000322</v>
      </c>
      <c r="AM27" s="66">
        <v>44232</v>
      </c>
      <c r="AN27" s="17">
        <f>(NETWORKDAYS.INTL(B27,AM27,1,FESTIVOS!B20:B117)-1)</f>
        <v>8</v>
      </c>
    </row>
    <row r="28" spans="1:40" ht="85.25" hidden="1" customHeight="1" x14ac:dyDescent="0.35">
      <c r="A28" s="9">
        <v>2021000410</v>
      </c>
      <c r="B28" s="10">
        <v>44222</v>
      </c>
      <c r="C28" s="11">
        <v>15</v>
      </c>
      <c r="D28" s="12">
        <f>WORKDAY(B28,C28,FESTIVOS!B21:B118)</f>
        <v>44243</v>
      </c>
      <c r="E28" s="13" t="str">
        <f t="shared" ca="1" si="0"/>
        <v>Vencido hace-504días</v>
      </c>
      <c r="F28" s="14">
        <f t="shared" ca="1" si="1"/>
        <v>-504</v>
      </c>
      <c r="G28" s="18" t="s">
        <v>277</v>
      </c>
      <c r="H28" s="25">
        <v>22431019</v>
      </c>
      <c r="I28" s="18" t="s">
        <v>278</v>
      </c>
      <c r="J28" s="24"/>
      <c r="K28" s="24">
        <v>1</v>
      </c>
      <c r="L28" s="24"/>
      <c r="M28" s="24"/>
      <c r="N28" s="24"/>
      <c r="O28" s="24"/>
      <c r="P28" s="24"/>
      <c r="Q28" s="24"/>
      <c r="R28" s="24">
        <v>1</v>
      </c>
      <c r="S28" s="24"/>
      <c r="T28" s="24"/>
      <c r="U28" s="24"/>
      <c r="V28" s="15" t="s">
        <v>207</v>
      </c>
      <c r="W28" s="15" t="s">
        <v>70</v>
      </c>
      <c r="X28" s="87" t="s">
        <v>279</v>
      </c>
      <c r="Y28" s="18" t="s">
        <v>71</v>
      </c>
      <c r="Z28" s="24">
        <v>1</v>
      </c>
      <c r="AA28" s="24"/>
      <c r="AB28" s="24"/>
      <c r="AC28" s="24"/>
      <c r="AD28" s="24"/>
      <c r="AE28" s="24"/>
      <c r="AF28" s="24"/>
      <c r="AG28" s="24">
        <v>1</v>
      </c>
      <c r="AH28" s="24">
        <v>1</v>
      </c>
      <c r="AI28" s="24"/>
      <c r="AJ28" s="24">
        <v>1</v>
      </c>
      <c r="AK28" s="58"/>
      <c r="AL28" s="72">
        <v>2021000232</v>
      </c>
      <c r="AM28" s="66">
        <v>44225</v>
      </c>
      <c r="AN28" s="17">
        <f>(NETWORKDAYS.INTL(B28,AM28,1,FESTIVOS!B21:B118)-1)</f>
        <v>3</v>
      </c>
    </row>
    <row r="29" spans="1:40" ht="85.25" hidden="1" customHeight="1" x14ac:dyDescent="0.35">
      <c r="A29" s="9">
        <v>2021000413</v>
      </c>
      <c r="B29" s="10">
        <v>44222</v>
      </c>
      <c r="C29" s="11">
        <v>15</v>
      </c>
      <c r="D29" s="12">
        <f>WORKDAY(B29,C29,FESTIVOS!B22:B119)</f>
        <v>44243</v>
      </c>
      <c r="E29" s="13" t="str">
        <f t="shared" ca="1" si="0"/>
        <v>Vencido hace-504días</v>
      </c>
      <c r="F29" s="14">
        <f t="shared" ca="1" si="1"/>
        <v>-504</v>
      </c>
      <c r="G29" s="18" t="s">
        <v>280</v>
      </c>
      <c r="H29" s="26" t="s">
        <v>281</v>
      </c>
      <c r="I29" s="18" t="s">
        <v>282</v>
      </c>
      <c r="J29" s="24"/>
      <c r="K29" s="24">
        <v>1</v>
      </c>
      <c r="L29" s="24"/>
      <c r="M29" s="24"/>
      <c r="N29" s="24"/>
      <c r="O29" s="24"/>
      <c r="P29" s="24"/>
      <c r="Q29" s="24"/>
      <c r="R29" s="24">
        <v>1</v>
      </c>
      <c r="S29" s="24"/>
      <c r="T29" s="24"/>
      <c r="U29" s="24"/>
      <c r="V29" s="15" t="s">
        <v>207</v>
      </c>
      <c r="W29" s="15" t="s">
        <v>70</v>
      </c>
      <c r="X29" s="87" t="s">
        <v>283</v>
      </c>
      <c r="Y29" s="18" t="s">
        <v>71</v>
      </c>
      <c r="Z29" s="24">
        <v>1</v>
      </c>
      <c r="AA29" s="24"/>
      <c r="AB29" s="24"/>
      <c r="AC29" s="24"/>
      <c r="AD29" s="24"/>
      <c r="AE29" s="24"/>
      <c r="AF29" s="24"/>
      <c r="AG29" s="24">
        <v>1</v>
      </c>
      <c r="AH29" s="24">
        <v>1</v>
      </c>
      <c r="AI29" s="24"/>
      <c r="AJ29" s="24">
        <v>1</v>
      </c>
      <c r="AK29" s="58"/>
      <c r="AL29" s="72">
        <v>2021000199</v>
      </c>
      <c r="AM29" s="66">
        <v>44223</v>
      </c>
      <c r="AN29" s="17">
        <f>(NETWORKDAYS.INTL(B29,AM29,1,FESTIVOS!B22:B119)-1)</f>
        <v>1</v>
      </c>
    </row>
    <row r="30" spans="1:40" ht="85.25" hidden="1" customHeight="1" x14ac:dyDescent="0.35">
      <c r="A30" s="9">
        <v>2021000414</v>
      </c>
      <c r="B30" s="10">
        <v>44222</v>
      </c>
      <c r="C30" s="11">
        <v>15</v>
      </c>
      <c r="D30" s="12">
        <f>WORKDAY(B30,C30,FESTIVOS!B23:B120)</f>
        <v>44243</v>
      </c>
      <c r="E30" s="13" t="str">
        <f t="shared" ca="1" si="0"/>
        <v>Vencido hace-504días</v>
      </c>
      <c r="F30" s="14">
        <f t="shared" ca="1" si="1"/>
        <v>-504</v>
      </c>
      <c r="G30" s="18" t="s">
        <v>284</v>
      </c>
      <c r="H30" s="26" t="s">
        <v>281</v>
      </c>
      <c r="I30" s="18" t="s">
        <v>282</v>
      </c>
      <c r="J30" s="24"/>
      <c r="K30" s="24">
        <v>1</v>
      </c>
      <c r="L30" s="24"/>
      <c r="M30" s="24"/>
      <c r="N30" s="24"/>
      <c r="O30" s="24"/>
      <c r="P30" s="24"/>
      <c r="Q30" s="24"/>
      <c r="R30" s="24">
        <v>1</v>
      </c>
      <c r="S30" s="24"/>
      <c r="T30" s="24"/>
      <c r="U30" s="24"/>
      <c r="V30" s="15" t="s">
        <v>207</v>
      </c>
      <c r="W30" s="15" t="s">
        <v>70</v>
      </c>
      <c r="X30" s="87" t="s">
        <v>285</v>
      </c>
      <c r="Y30" s="18" t="s">
        <v>71</v>
      </c>
      <c r="Z30" s="24">
        <v>1</v>
      </c>
      <c r="AA30" s="24"/>
      <c r="AB30" s="24"/>
      <c r="AC30" s="24"/>
      <c r="AD30" s="24"/>
      <c r="AE30" s="24"/>
      <c r="AF30" s="24"/>
      <c r="AG30" s="24">
        <v>1</v>
      </c>
      <c r="AH30" s="24">
        <v>1</v>
      </c>
      <c r="AI30" s="24"/>
      <c r="AJ30" s="24">
        <v>1</v>
      </c>
      <c r="AK30" s="58"/>
      <c r="AL30" s="72">
        <v>2021000200</v>
      </c>
      <c r="AM30" s="66">
        <v>44223</v>
      </c>
      <c r="AN30" s="17">
        <f>(NETWORKDAYS.INTL(B30,AM30,1,FESTIVOS!B23:B120)-1)</f>
        <v>1</v>
      </c>
    </row>
    <row r="31" spans="1:40" ht="85.25" hidden="1" customHeight="1" x14ac:dyDescent="0.35">
      <c r="A31" s="9">
        <v>2021000457</v>
      </c>
      <c r="B31" s="10">
        <v>44223</v>
      </c>
      <c r="C31" s="11">
        <v>15</v>
      </c>
      <c r="D31" s="12">
        <f>WORKDAY(B31,C31,FESTIVOS!B24:B121)</f>
        <v>44244</v>
      </c>
      <c r="E31" s="13" t="str">
        <f t="shared" ca="1" si="0"/>
        <v>Vencido hace-503días</v>
      </c>
      <c r="F31" s="14">
        <f t="shared" ca="1" si="1"/>
        <v>-503</v>
      </c>
      <c r="G31" s="18" t="s">
        <v>286</v>
      </c>
      <c r="H31" s="26" t="s">
        <v>237</v>
      </c>
      <c r="I31" s="18" t="s">
        <v>237</v>
      </c>
      <c r="J31" s="24"/>
      <c r="K31" s="24">
        <v>1</v>
      </c>
      <c r="L31" s="24"/>
      <c r="M31" s="24"/>
      <c r="N31" s="24"/>
      <c r="O31" s="24"/>
      <c r="P31" s="24"/>
      <c r="Q31" s="24"/>
      <c r="R31" s="24"/>
      <c r="S31" s="24"/>
      <c r="T31" s="24"/>
      <c r="U31" s="24"/>
      <c r="V31" s="18" t="s">
        <v>287</v>
      </c>
      <c r="W31" s="18" t="s">
        <v>239</v>
      </c>
      <c r="X31" s="87" t="s">
        <v>288</v>
      </c>
      <c r="Y31" s="18" t="s">
        <v>222</v>
      </c>
      <c r="Z31" s="24"/>
      <c r="AA31" s="24"/>
      <c r="AB31" s="24"/>
      <c r="AC31" s="24"/>
      <c r="AD31" s="24">
        <v>1</v>
      </c>
      <c r="AE31" s="24"/>
      <c r="AF31" s="24"/>
      <c r="AG31" s="24"/>
      <c r="AH31" s="32">
        <v>1</v>
      </c>
      <c r="AI31" s="32"/>
      <c r="AJ31" s="32">
        <v>1</v>
      </c>
      <c r="AK31" s="60"/>
      <c r="AL31" s="72">
        <v>2021000330</v>
      </c>
      <c r="AM31" s="67">
        <v>44232</v>
      </c>
      <c r="AN31" s="17">
        <f>(NETWORKDAYS.INTL(B31,AM31,1,FESTIVOS!B24:B121)-1)</f>
        <v>7</v>
      </c>
    </row>
    <row r="32" spans="1:40" ht="85.25" hidden="1" customHeight="1" x14ac:dyDescent="0.35">
      <c r="A32" s="9">
        <v>2021000479</v>
      </c>
      <c r="B32" s="10">
        <v>44224</v>
      </c>
      <c r="C32" s="11">
        <v>15</v>
      </c>
      <c r="D32" s="12">
        <f>WORKDAY(B32,C32,FESTIVOS!B25:B122)</f>
        <v>44245</v>
      </c>
      <c r="E32" s="13" t="str">
        <f t="shared" ca="1" si="0"/>
        <v>Vencido hace-502días</v>
      </c>
      <c r="F32" s="14">
        <f t="shared" ca="1" si="1"/>
        <v>-502</v>
      </c>
      <c r="G32" s="18" t="s">
        <v>289</v>
      </c>
      <c r="H32" s="24">
        <v>3118280918</v>
      </c>
      <c r="I32" s="18" t="s">
        <v>290</v>
      </c>
      <c r="J32" s="24">
        <v>1</v>
      </c>
      <c r="K32" s="33"/>
      <c r="L32" s="33"/>
      <c r="M32" s="33"/>
      <c r="N32" s="33"/>
      <c r="O32" s="33"/>
      <c r="P32" s="33"/>
      <c r="Q32" s="33"/>
      <c r="R32" s="24">
        <v>1</v>
      </c>
      <c r="S32" s="33"/>
      <c r="T32" s="33"/>
      <c r="U32" s="33"/>
      <c r="V32" s="18" t="s">
        <v>291</v>
      </c>
      <c r="W32" s="24">
        <v>316</v>
      </c>
      <c r="X32" s="87" t="s">
        <v>292</v>
      </c>
      <c r="Y32" s="18" t="s">
        <v>293</v>
      </c>
      <c r="Z32" s="33"/>
      <c r="AA32" s="33"/>
      <c r="AB32" s="24">
        <v>1</v>
      </c>
      <c r="AC32" s="33"/>
      <c r="AD32" s="33"/>
      <c r="AE32" s="24"/>
      <c r="AF32" s="24"/>
      <c r="AG32" s="24"/>
      <c r="AH32" s="24">
        <v>1</v>
      </c>
      <c r="AI32" s="24"/>
      <c r="AJ32" s="24">
        <v>1</v>
      </c>
      <c r="AK32" s="58"/>
      <c r="AL32" s="72">
        <v>2021000273</v>
      </c>
      <c r="AM32" s="66">
        <v>44228</v>
      </c>
      <c r="AN32" s="17">
        <f>(NETWORKDAYS.INTL(B32,AM32,1,FESTIVOS!B25:B122)-1)</f>
        <v>2</v>
      </c>
    </row>
    <row r="33" spans="1:40" ht="85.25" hidden="1" customHeight="1" x14ac:dyDescent="0.35">
      <c r="A33" s="9">
        <v>2021000570</v>
      </c>
      <c r="B33" s="10">
        <v>44228</v>
      </c>
      <c r="C33" s="11">
        <v>15</v>
      </c>
      <c r="D33" s="12">
        <f>WORKDAY(B33,C33,FESTIVOS!B26:B123)</f>
        <v>44249</v>
      </c>
      <c r="E33" s="13" t="str">
        <f t="shared" ca="1" si="0"/>
        <v>Vencido hace-498días</v>
      </c>
      <c r="F33" s="14">
        <f t="shared" ca="1" si="1"/>
        <v>-498</v>
      </c>
      <c r="G33" s="18" t="s">
        <v>294</v>
      </c>
      <c r="H33" s="26">
        <v>13566805</v>
      </c>
      <c r="I33" s="18" t="s">
        <v>295</v>
      </c>
      <c r="J33" s="24"/>
      <c r="K33" s="24"/>
      <c r="L33" s="24"/>
      <c r="M33" s="24">
        <v>1</v>
      </c>
      <c r="N33" s="24"/>
      <c r="O33" s="24"/>
      <c r="P33" s="24"/>
      <c r="Q33" s="24"/>
      <c r="R33" s="24">
        <v>1</v>
      </c>
      <c r="S33" s="24"/>
      <c r="T33" s="24"/>
      <c r="U33" s="24"/>
      <c r="V33" s="18" t="s">
        <v>296</v>
      </c>
      <c r="W33" s="18">
        <v>316</v>
      </c>
      <c r="X33" s="87" t="s">
        <v>297</v>
      </c>
      <c r="Y33" s="18" t="s">
        <v>267</v>
      </c>
      <c r="Z33" s="24">
        <v>1</v>
      </c>
      <c r="AA33" s="24"/>
      <c r="AB33" s="24"/>
      <c r="AC33" s="24"/>
      <c r="AD33" s="24"/>
      <c r="AE33" s="24"/>
      <c r="AF33" s="24"/>
      <c r="AG33" s="24"/>
      <c r="AH33" s="24">
        <v>1</v>
      </c>
      <c r="AI33" s="24"/>
      <c r="AJ33" s="24">
        <v>1</v>
      </c>
      <c r="AK33" s="58"/>
      <c r="AL33" s="72">
        <v>2021000358</v>
      </c>
      <c r="AM33" s="66">
        <v>44236</v>
      </c>
      <c r="AN33" s="17">
        <f>(NETWORKDAYS.INTL(B33,AM33,1,FESTIVOS!B26:B123)-1)</f>
        <v>6</v>
      </c>
    </row>
    <row r="34" spans="1:40" ht="85.25" hidden="1" customHeight="1" x14ac:dyDescent="0.35">
      <c r="A34" s="9">
        <v>2021000591</v>
      </c>
      <c r="B34" s="10">
        <v>44202</v>
      </c>
      <c r="C34" s="11">
        <v>15</v>
      </c>
      <c r="D34" s="12">
        <f>WORKDAY(B34,C34,FESTIVOS!B27:B124)</f>
        <v>44223</v>
      </c>
      <c r="E34" s="13" t="str">
        <f t="shared" ca="1" si="0"/>
        <v>Vencido hace-524días</v>
      </c>
      <c r="F34" s="14">
        <f t="shared" ca="1" si="1"/>
        <v>-524</v>
      </c>
      <c r="G34" s="18" t="s">
        <v>298</v>
      </c>
      <c r="H34" s="34" t="s">
        <v>299</v>
      </c>
      <c r="I34" s="18" t="s">
        <v>300</v>
      </c>
      <c r="J34" s="24"/>
      <c r="K34" s="24">
        <v>1</v>
      </c>
      <c r="L34" s="24"/>
      <c r="M34" s="24"/>
      <c r="N34" s="24"/>
      <c r="O34" s="24"/>
      <c r="P34" s="24"/>
      <c r="Q34" s="24"/>
      <c r="R34" s="24">
        <v>1</v>
      </c>
      <c r="S34" s="24"/>
      <c r="T34" s="24"/>
      <c r="U34" s="24"/>
      <c r="V34" s="15" t="s">
        <v>207</v>
      </c>
      <c r="W34" s="18" t="s">
        <v>70</v>
      </c>
      <c r="X34" s="87" t="s">
        <v>301</v>
      </c>
      <c r="Y34" s="18" t="s">
        <v>71</v>
      </c>
      <c r="Z34" s="24">
        <v>1</v>
      </c>
      <c r="AA34" s="24"/>
      <c r="AB34" s="24"/>
      <c r="AC34" s="24"/>
      <c r="AD34" s="24"/>
      <c r="AE34" s="24"/>
      <c r="AF34" s="24"/>
      <c r="AG34" s="24">
        <v>1</v>
      </c>
      <c r="AH34" s="24">
        <v>1</v>
      </c>
      <c r="AI34" s="24"/>
      <c r="AJ34" s="24">
        <v>1</v>
      </c>
      <c r="AK34" s="58"/>
      <c r="AL34" s="72">
        <v>2021000351</v>
      </c>
      <c r="AM34" s="66">
        <v>44235</v>
      </c>
      <c r="AN34" s="17">
        <f>(NETWORKDAYS.INTL(B34,AM34,1,FESTIVOS!B27:B124)-1)</f>
        <v>23</v>
      </c>
    </row>
    <row r="35" spans="1:40" ht="85.25" hidden="1" customHeight="1" x14ac:dyDescent="0.35">
      <c r="A35" s="9">
        <v>2021000619</v>
      </c>
      <c r="B35" s="10">
        <v>44229</v>
      </c>
      <c r="C35" s="11">
        <v>10</v>
      </c>
      <c r="D35" s="12">
        <f>WORKDAY(B35,C35,FESTIVOS!B28:B125)</f>
        <v>44243</v>
      </c>
      <c r="E35" s="13" t="str">
        <f t="shared" ca="1" si="0"/>
        <v>Vencido hace-504días</v>
      </c>
      <c r="F35" s="14">
        <f t="shared" ca="1" si="1"/>
        <v>-504</v>
      </c>
      <c r="G35" s="18" t="s">
        <v>302</v>
      </c>
      <c r="H35" s="25">
        <v>3204677771</v>
      </c>
      <c r="I35" s="18" t="s">
        <v>303</v>
      </c>
      <c r="J35" s="24"/>
      <c r="K35" s="24"/>
      <c r="L35" s="24"/>
      <c r="M35" s="24">
        <v>1</v>
      </c>
      <c r="N35" s="24"/>
      <c r="O35" s="24"/>
      <c r="P35" s="24"/>
      <c r="Q35" s="24"/>
      <c r="R35" s="24"/>
      <c r="S35" s="24"/>
      <c r="T35" s="24"/>
      <c r="U35" s="24"/>
      <c r="V35" s="18" t="s">
        <v>304</v>
      </c>
      <c r="W35" s="18" t="s">
        <v>305</v>
      </c>
      <c r="X35" s="87" t="s">
        <v>306</v>
      </c>
      <c r="Y35" s="18" t="s">
        <v>267</v>
      </c>
      <c r="Z35" s="24">
        <v>1</v>
      </c>
      <c r="AA35" s="24"/>
      <c r="AB35" s="24"/>
      <c r="AC35" s="24"/>
      <c r="AD35" s="24"/>
      <c r="AE35" s="24"/>
      <c r="AF35" s="24"/>
      <c r="AG35" s="24">
        <v>1</v>
      </c>
      <c r="AH35" s="24">
        <v>1</v>
      </c>
      <c r="AI35" s="24"/>
      <c r="AJ35" s="24">
        <v>1</v>
      </c>
      <c r="AK35" s="58"/>
      <c r="AL35" s="72">
        <v>2021000348</v>
      </c>
      <c r="AM35" s="66">
        <v>44235</v>
      </c>
      <c r="AN35" s="17">
        <f>(NETWORKDAYS.INTL(B35,AM35,1,FESTIVOS!B28:B125)-1)</f>
        <v>4</v>
      </c>
    </row>
    <row r="36" spans="1:40" ht="85.25" hidden="1" customHeight="1" x14ac:dyDescent="0.35">
      <c r="A36" s="9">
        <v>2021000659</v>
      </c>
      <c r="B36" s="10">
        <v>44229</v>
      </c>
      <c r="C36" s="11">
        <v>15</v>
      </c>
      <c r="D36" s="12">
        <f>WORKDAY(B36,C36,FESTIVOS!B29:B126)</f>
        <v>44250</v>
      </c>
      <c r="E36" s="13" t="str">
        <f t="shared" ca="1" si="0"/>
        <v>Vencido hace-497días</v>
      </c>
      <c r="F36" s="14">
        <f t="shared" ca="1" si="1"/>
        <v>-497</v>
      </c>
      <c r="G36" s="18" t="s">
        <v>307</v>
      </c>
      <c r="H36" s="31" t="s">
        <v>308</v>
      </c>
      <c r="I36" s="18" t="s">
        <v>309</v>
      </c>
      <c r="J36" s="24"/>
      <c r="K36" s="24"/>
      <c r="L36" s="24"/>
      <c r="M36" s="24"/>
      <c r="N36" s="24"/>
      <c r="O36" s="24">
        <v>1</v>
      </c>
      <c r="P36" s="24"/>
      <c r="Q36" s="24"/>
      <c r="R36" s="24"/>
      <c r="S36" s="24"/>
      <c r="T36" s="24"/>
      <c r="U36" s="24"/>
      <c r="V36" s="18" t="s">
        <v>310</v>
      </c>
      <c r="W36" s="18" t="s">
        <v>275</v>
      </c>
      <c r="X36" s="87" t="s">
        <v>311</v>
      </c>
      <c r="Y36" s="18" t="s">
        <v>222</v>
      </c>
      <c r="Z36" s="24"/>
      <c r="AA36" s="24"/>
      <c r="AB36" s="24"/>
      <c r="AC36" s="24"/>
      <c r="AD36" s="24">
        <v>1</v>
      </c>
      <c r="AE36" s="24"/>
      <c r="AF36" s="24"/>
      <c r="AG36" s="24"/>
      <c r="AH36" s="24">
        <v>1</v>
      </c>
      <c r="AI36" s="24"/>
      <c r="AJ36" s="24">
        <v>1</v>
      </c>
      <c r="AK36" s="58"/>
      <c r="AL36" s="72">
        <v>2021000542</v>
      </c>
      <c r="AM36" s="66">
        <v>44250</v>
      </c>
      <c r="AN36" s="17">
        <f>(NETWORKDAYS.INTL(B36,AM36,1,FESTIVOS!B29:B126)-1)</f>
        <v>15</v>
      </c>
    </row>
    <row r="37" spans="1:40" ht="85.25" hidden="1" customHeight="1" x14ac:dyDescent="0.35">
      <c r="A37" s="9">
        <v>2021000689</v>
      </c>
      <c r="B37" s="10">
        <v>44230</v>
      </c>
      <c r="C37" s="11">
        <v>15</v>
      </c>
      <c r="D37" s="12">
        <f>WORKDAY(B37,C37,FESTIVOS!B30:B127)</f>
        <v>44251</v>
      </c>
      <c r="E37" s="13" t="str">
        <f t="shared" ca="1" si="0"/>
        <v>Vencido hace-496días</v>
      </c>
      <c r="F37" s="14">
        <f t="shared" ca="1" si="1"/>
        <v>-496</v>
      </c>
      <c r="G37" s="18" t="s">
        <v>312</v>
      </c>
      <c r="H37" s="31" t="s">
        <v>313</v>
      </c>
      <c r="I37" s="18" t="s">
        <v>314</v>
      </c>
      <c r="J37" s="24"/>
      <c r="K37" s="24">
        <v>1</v>
      </c>
      <c r="L37" s="24"/>
      <c r="M37" s="24"/>
      <c r="N37" s="24"/>
      <c r="O37" s="24"/>
      <c r="P37" s="24"/>
      <c r="Q37" s="24"/>
      <c r="R37" s="24">
        <v>1</v>
      </c>
      <c r="S37" s="24"/>
      <c r="T37" s="24"/>
      <c r="U37" s="24"/>
      <c r="V37" s="18" t="s">
        <v>234</v>
      </c>
      <c r="W37" s="18" t="s">
        <v>70</v>
      </c>
      <c r="X37" s="87" t="s">
        <v>315</v>
      </c>
      <c r="Y37" s="18" t="s">
        <v>71</v>
      </c>
      <c r="Z37" s="24">
        <v>1</v>
      </c>
      <c r="AA37" s="24"/>
      <c r="AB37" s="24"/>
      <c r="AC37" s="24"/>
      <c r="AD37" s="24"/>
      <c r="AE37" s="24"/>
      <c r="AF37" s="24"/>
      <c r="AG37" s="24">
        <v>1</v>
      </c>
      <c r="AH37" s="24">
        <v>1</v>
      </c>
      <c r="AI37" s="24"/>
      <c r="AJ37" s="24">
        <v>1</v>
      </c>
      <c r="AK37" s="58"/>
      <c r="AL37" s="72">
        <v>2021000541</v>
      </c>
      <c r="AM37" s="66">
        <v>44250</v>
      </c>
      <c r="AN37" s="17">
        <f>(NETWORKDAYS.INTL(B37,AM37,1,FESTIVOS!B30:B127)-1)</f>
        <v>14</v>
      </c>
    </row>
    <row r="38" spans="1:40" ht="85.25" hidden="1" customHeight="1" x14ac:dyDescent="0.35">
      <c r="A38" s="9">
        <v>2021000690</v>
      </c>
      <c r="B38" s="10">
        <v>44230</v>
      </c>
      <c r="C38" s="11">
        <v>15</v>
      </c>
      <c r="D38" s="12">
        <f>WORKDAY(B38,C38,FESTIVOS!B31:B128)</f>
        <v>44251</v>
      </c>
      <c r="E38" s="13" t="str">
        <f t="shared" ca="1" si="0"/>
        <v>Vencido hace-496días</v>
      </c>
      <c r="F38" s="14">
        <f t="shared" ca="1" si="1"/>
        <v>-496</v>
      </c>
      <c r="G38" s="18" t="s">
        <v>316</v>
      </c>
      <c r="H38" s="31" t="s">
        <v>317</v>
      </c>
      <c r="I38" s="18" t="s">
        <v>318</v>
      </c>
      <c r="J38" s="24"/>
      <c r="K38" s="24">
        <v>1</v>
      </c>
      <c r="L38" s="24"/>
      <c r="M38" s="24"/>
      <c r="N38" s="24"/>
      <c r="O38" s="24"/>
      <c r="P38" s="24"/>
      <c r="Q38" s="24"/>
      <c r="R38" s="24">
        <v>1</v>
      </c>
      <c r="S38" s="24"/>
      <c r="T38" s="24"/>
      <c r="U38" s="24"/>
      <c r="V38" s="18" t="s">
        <v>234</v>
      </c>
      <c r="W38" s="18" t="s">
        <v>70</v>
      </c>
      <c r="X38" s="87" t="s">
        <v>319</v>
      </c>
      <c r="Y38" s="18" t="s">
        <v>71</v>
      </c>
      <c r="Z38" s="24">
        <v>1</v>
      </c>
      <c r="AA38" s="24"/>
      <c r="AB38" s="24"/>
      <c r="AC38" s="24"/>
      <c r="AD38" s="24"/>
      <c r="AE38" s="24"/>
      <c r="AF38" s="24"/>
      <c r="AG38" s="24">
        <v>1</v>
      </c>
      <c r="AH38" s="24">
        <v>1</v>
      </c>
      <c r="AI38" s="24"/>
      <c r="AJ38" s="24">
        <v>1</v>
      </c>
      <c r="AK38" s="58"/>
      <c r="AL38" s="72">
        <v>2021000540</v>
      </c>
      <c r="AM38" s="66">
        <v>44250</v>
      </c>
      <c r="AN38" s="17">
        <f>(NETWORKDAYS.INTL(B38,AM38,1,FESTIVOS!B31:B128)-1)</f>
        <v>14</v>
      </c>
    </row>
    <row r="39" spans="1:40" ht="85.25" hidden="1" customHeight="1" x14ac:dyDescent="0.35">
      <c r="A39" s="9">
        <v>2021000691</v>
      </c>
      <c r="B39" s="10">
        <v>44230</v>
      </c>
      <c r="C39" s="11">
        <v>15</v>
      </c>
      <c r="D39" s="12">
        <f>WORKDAY(B39,C39,FESTIVOS!B32:B129)</f>
        <v>44251</v>
      </c>
      <c r="E39" s="13" t="str">
        <f t="shared" ca="1" si="0"/>
        <v>Vencido hace-496días</v>
      </c>
      <c r="F39" s="14">
        <f t="shared" ca="1" si="1"/>
        <v>-496</v>
      </c>
      <c r="G39" s="18" t="s">
        <v>320</v>
      </c>
      <c r="H39" s="18" t="s">
        <v>321</v>
      </c>
      <c r="I39" s="18" t="s">
        <v>322</v>
      </c>
      <c r="J39" s="24"/>
      <c r="K39" s="24">
        <v>1</v>
      </c>
      <c r="L39" s="24"/>
      <c r="M39" s="24"/>
      <c r="N39" s="24"/>
      <c r="O39" s="24"/>
      <c r="P39" s="24"/>
      <c r="Q39" s="24"/>
      <c r="R39" s="24">
        <v>1</v>
      </c>
      <c r="S39" s="24"/>
      <c r="T39" s="24"/>
      <c r="U39" s="24"/>
      <c r="V39" s="15" t="s">
        <v>207</v>
      </c>
      <c r="W39" s="18" t="s">
        <v>70</v>
      </c>
      <c r="X39" s="90" t="s">
        <v>323</v>
      </c>
      <c r="Y39" s="18" t="s">
        <v>71</v>
      </c>
      <c r="Z39" s="24">
        <v>1</v>
      </c>
      <c r="AA39" s="24"/>
      <c r="AB39" s="24"/>
      <c r="AC39" s="24"/>
      <c r="AD39" s="24"/>
      <c r="AE39" s="24"/>
      <c r="AF39" s="24"/>
      <c r="AG39" s="24">
        <v>1</v>
      </c>
      <c r="AH39" s="24">
        <v>1</v>
      </c>
      <c r="AI39" s="24"/>
      <c r="AJ39" s="24">
        <v>1</v>
      </c>
      <c r="AK39" s="58"/>
      <c r="AL39" s="72">
        <v>2021000561</v>
      </c>
      <c r="AM39" s="66">
        <v>44251</v>
      </c>
      <c r="AN39" s="17">
        <f>(NETWORKDAYS.INTL(B39,AM39,1,FESTIVOS!B32:B129)-1)</f>
        <v>15</v>
      </c>
    </row>
    <row r="40" spans="1:40" ht="85.25" hidden="1" customHeight="1" x14ac:dyDescent="0.35">
      <c r="A40" s="9">
        <v>2021000692</v>
      </c>
      <c r="B40" s="10">
        <v>44230</v>
      </c>
      <c r="C40" s="11">
        <v>15</v>
      </c>
      <c r="D40" s="12">
        <f>WORKDAY(B40,C40,FESTIVOS!B33:B130)</f>
        <v>44251</v>
      </c>
      <c r="E40" s="13" t="str">
        <f t="shared" ca="1" si="0"/>
        <v>Vencido hace-496días</v>
      </c>
      <c r="F40" s="14">
        <f t="shared" ca="1" si="1"/>
        <v>-496</v>
      </c>
      <c r="G40" s="18" t="s">
        <v>324</v>
      </c>
      <c r="H40" s="18" t="s">
        <v>321</v>
      </c>
      <c r="I40" s="18" t="s">
        <v>322</v>
      </c>
      <c r="J40" s="24"/>
      <c r="K40" s="24">
        <v>1</v>
      </c>
      <c r="L40" s="24"/>
      <c r="M40" s="24"/>
      <c r="N40" s="24"/>
      <c r="O40" s="24"/>
      <c r="P40" s="24"/>
      <c r="Q40" s="24"/>
      <c r="R40" s="24">
        <v>1</v>
      </c>
      <c r="S40" s="24"/>
      <c r="T40" s="24"/>
      <c r="U40" s="24"/>
      <c r="V40" s="15" t="s">
        <v>207</v>
      </c>
      <c r="W40" s="18" t="s">
        <v>70</v>
      </c>
      <c r="X40" s="90" t="s">
        <v>325</v>
      </c>
      <c r="Y40" s="18" t="s">
        <v>71</v>
      </c>
      <c r="Z40" s="24">
        <v>1</v>
      </c>
      <c r="AA40" s="24"/>
      <c r="AB40" s="24"/>
      <c r="AC40" s="24"/>
      <c r="AD40" s="24"/>
      <c r="AE40" s="24"/>
      <c r="AF40" s="24"/>
      <c r="AG40" s="24">
        <v>1</v>
      </c>
      <c r="AH40" s="24">
        <v>1</v>
      </c>
      <c r="AI40" s="24"/>
      <c r="AJ40" s="24">
        <v>1</v>
      </c>
      <c r="AK40" s="58"/>
      <c r="AL40" s="72">
        <v>2021000560</v>
      </c>
      <c r="AM40" s="66">
        <v>44251</v>
      </c>
      <c r="AN40" s="17">
        <f>(NETWORKDAYS.INTL(B40,AM40,1,FESTIVOS!B33:B130)-1)</f>
        <v>15</v>
      </c>
    </row>
    <row r="41" spans="1:40" ht="85.25" hidden="1" customHeight="1" x14ac:dyDescent="0.35">
      <c r="A41" s="9">
        <v>2021000755</v>
      </c>
      <c r="B41" s="10">
        <v>44232</v>
      </c>
      <c r="C41" s="11">
        <v>15</v>
      </c>
      <c r="D41" s="12">
        <f>WORKDAY(B41,C41,FESTIVOS!B34:B131)</f>
        <v>44253</v>
      </c>
      <c r="E41" s="13" t="str">
        <f t="shared" ca="1" si="0"/>
        <v>Vencido hace-494días</v>
      </c>
      <c r="F41" s="14">
        <f t="shared" ca="1" si="1"/>
        <v>-494</v>
      </c>
      <c r="G41" s="35" t="s">
        <v>326</v>
      </c>
      <c r="H41" s="31" t="s">
        <v>237</v>
      </c>
      <c r="I41" s="35" t="s">
        <v>237</v>
      </c>
      <c r="J41" s="36"/>
      <c r="K41" s="36">
        <v>1</v>
      </c>
      <c r="L41" s="36"/>
      <c r="M41" s="36"/>
      <c r="N41" s="36"/>
      <c r="O41" s="36"/>
      <c r="P41" s="36"/>
      <c r="Q41" s="36"/>
      <c r="R41" s="36"/>
      <c r="S41" s="36"/>
      <c r="T41" s="36"/>
      <c r="U41" s="36"/>
      <c r="V41" s="35" t="s">
        <v>327</v>
      </c>
      <c r="W41" s="35" t="s">
        <v>275</v>
      </c>
      <c r="X41" s="92" t="s">
        <v>328</v>
      </c>
      <c r="Y41" s="35" t="s">
        <v>222</v>
      </c>
      <c r="Z41" s="36"/>
      <c r="AA41" s="36"/>
      <c r="AB41" s="36"/>
      <c r="AC41" s="36"/>
      <c r="AD41" s="36">
        <v>1</v>
      </c>
      <c r="AE41" s="36"/>
      <c r="AF41" s="36"/>
      <c r="AG41" s="36"/>
      <c r="AH41" s="36">
        <v>1</v>
      </c>
      <c r="AI41" s="36"/>
      <c r="AJ41" s="36">
        <v>1</v>
      </c>
      <c r="AK41" s="61"/>
      <c r="AL41" s="72">
        <v>2021000565</v>
      </c>
      <c r="AM41" s="68">
        <v>44251</v>
      </c>
      <c r="AN41" s="17">
        <f>(NETWORKDAYS.INTL(B41,AM41,1,FESTIVOS!B34:B131)-1)</f>
        <v>13</v>
      </c>
    </row>
    <row r="42" spans="1:40" ht="85.25" hidden="1" customHeight="1" x14ac:dyDescent="0.35">
      <c r="A42" s="9">
        <v>2021000766</v>
      </c>
      <c r="B42" s="10">
        <v>44232</v>
      </c>
      <c r="C42" s="11">
        <v>15</v>
      </c>
      <c r="D42" s="12">
        <f>WORKDAY(B42,C42,FESTIVOS!B35:B132)</f>
        <v>44253</v>
      </c>
      <c r="E42" s="13" t="str">
        <f t="shared" ca="1" si="0"/>
        <v>Vencido hace-494días</v>
      </c>
      <c r="F42" s="14">
        <f t="shared" ca="1" si="1"/>
        <v>-494</v>
      </c>
      <c r="G42" s="35" t="s">
        <v>329</v>
      </c>
      <c r="H42" s="31" t="s">
        <v>330</v>
      </c>
      <c r="I42" s="35" t="s">
        <v>331</v>
      </c>
      <c r="J42" s="36"/>
      <c r="K42" s="36">
        <v>1</v>
      </c>
      <c r="L42" s="36"/>
      <c r="M42" s="36"/>
      <c r="N42" s="36"/>
      <c r="O42" s="36"/>
      <c r="P42" s="36"/>
      <c r="Q42" s="36"/>
      <c r="R42" s="36">
        <v>1</v>
      </c>
      <c r="S42" s="36"/>
      <c r="T42" s="36"/>
      <c r="U42" s="36"/>
      <c r="V42" s="15" t="s">
        <v>207</v>
      </c>
      <c r="W42" s="35" t="s">
        <v>70</v>
      </c>
      <c r="X42" s="87" t="s">
        <v>332</v>
      </c>
      <c r="Y42" s="35" t="s">
        <v>71</v>
      </c>
      <c r="Z42" s="36">
        <v>1</v>
      </c>
      <c r="AA42" s="36"/>
      <c r="AB42" s="36"/>
      <c r="AC42" s="36"/>
      <c r="AD42" s="36"/>
      <c r="AE42" s="36"/>
      <c r="AF42" s="36"/>
      <c r="AG42" s="36">
        <v>1</v>
      </c>
      <c r="AH42" s="36">
        <v>1</v>
      </c>
      <c r="AI42" s="36"/>
      <c r="AJ42" s="36">
        <v>1</v>
      </c>
      <c r="AK42" s="61"/>
      <c r="AL42" s="72">
        <v>2021000585</v>
      </c>
      <c r="AM42" s="68">
        <v>44253</v>
      </c>
      <c r="AN42" s="17">
        <f>(NETWORKDAYS.INTL(B42,AM42,1,FESTIVOS!B35:B132)-1)</f>
        <v>15</v>
      </c>
    </row>
    <row r="43" spans="1:40" ht="85.25" hidden="1" customHeight="1" x14ac:dyDescent="0.35">
      <c r="A43" s="9">
        <v>2021000767</v>
      </c>
      <c r="B43" s="10">
        <v>44232</v>
      </c>
      <c r="C43" s="11">
        <v>15</v>
      </c>
      <c r="D43" s="12">
        <f>WORKDAY(B43,C43,FESTIVOS!B36:B133)</f>
        <v>44253</v>
      </c>
      <c r="E43" s="13" t="str">
        <f t="shared" ca="1" si="0"/>
        <v>Vencido hace-494días</v>
      </c>
      <c r="F43" s="14">
        <f t="shared" ca="1" si="1"/>
        <v>-494</v>
      </c>
      <c r="G43" s="35" t="s">
        <v>333</v>
      </c>
      <c r="H43" s="31" t="s">
        <v>334</v>
      </c>
      <c r="I43" s="35" t="s">
        <v>335</v>
      </c>
      <c r="J43" s="36"/>
      <c r="K43" s="36">
        <v>1</v>
      </c>
      <c r="L43" s="36"/>
      <c r="M43" s="36"/>
      <c r="N43" s="36"/>
      <c r="O43" s="36"/>
      <c r="P43" s="36"/>
      <c r="Q43" s="36"/>
      <c r="R43" s="36">
        <v>1</v>
      </c>
      <c r="S43" s="36"/>
      <c r="T43" s="36"/>
      <c r="U43" s="36"/>
      <c r="V43" s="35" t="s">
        <v>336</v>
      </c>
      <c r="W43" s="35" t="s">
        <v>70</v>
      </c>
      <c r="X43" s="93" t="s">
        <v>337</v>
      </c>
      <c r="Y43" s="35" t="s">
        <v>71</v>
      </c>
      <c r="Z43" s="36">
        <v>1</v>
      </c>
      <c r="AA43" s="36"/>
      <c r="AB43" s="36"/>
      <c r="AC43" s="36"/>
      <c r="AD43" s="36"/>
      <c r="AE43" s="36"/>
      <c r="AF43" s="36"/>
      <c r="AG43" s="36">
        <v>1</v>
      </c>
      <c r="AH43" s="36">
        <v>1</v>
      </c>
      <c r="AI43" s="36"/>
      <c r="AJ43" s="36">
        <v>1</v>
      </c>
      <c r="AK43" s="61"/>
      <c r="AL43" s="72">
        <v>2021000536</v>
      </c>
      <c r="AM43" s="68">
        <v>44250</v>
      </c>
      <c r="AN43" s="17">
        <f>(NETWORKDAYS.INTL(B43,AM43,1,FESTIVOS!B36:B133)-1)</f>
        <v>12</v>
      </c>
    </row>
    <row r="44" spans="1:40" ht="85.25" hidden="1" customHeight="1" x14ac:dyDescent="0.35">
      <c r="A44" s="9" t="s">
        <v>202</v>
      </c>
      <c r="B44" s="10">
        <v>44236</v>
      </c>
      <c r="C44" s="11">
        <v>15</v>
      </c>
      <c r="D44" s="12">
        <f>WORKDAY(B44,C44,FESTIVOS!B37:B134)</f>
        <v>44257</v>
      </c>
      <c r="E44" s="13" t="str">
        <f t="shared" ca="1" si="0"/>
        <v>Vencido hace-490días</v>
      </c>
      <c r="F44" s="14">
        <f t="shared" ca="1" si="1"/>
        <v>-490</v>
      </c>
      <c r="G44" s="18" t="s">
        <v>338</v>
      </c>
      <c r="H44" s="31" t="s">
        <v>339</v>
      </c>
      <c r="I44" s="18" t="s">
        <v>340</v>
      </c>
      <c r="J44" s="24"/>
      <c r="K44" s="24">
        <v>1</v>
      </c>
      <c r="L44" s="24"/>
      <c r="M44" s="24"/>
      <c r="N44" s="24"/>
      <c r="O44" s="24"/>
      <c r="P44" s="24"/>
      <c r="Q44" s="24"/>
      <c r="R44" s="24">
        <v>1</v>
      </c>
      <c r="S44" s="24"/>
      <c r="T44" s="24"/>
      <c r="U44" s="24"/>
      <c r="V44" s="15" t="s">
        <v>207</v>
      </c>
      <c r="W44" s="18" t="s">
        <v>70</v>
      </c>
      <c r="X44" s="87" t="s">
        <v>341</v>
      </c>
      <c r="Y44" s="18" t="s">
        <v>71</v>
      </c>
      <c r="Z44" s="24">
        <v>1</v>
      </c>
      <c r="AA44" s="24"/>
      <c r="AB44" s="24"/>
      <c r="AC44" s="24"/>
      <c r="AD44" s="24"/>
      <c r="AE44" s="24"/>
      <c r="AF44" s="24"/>
      <c r="AG44" s="24">
        <v>1</v>
      </c>
      <c r="AH44" s="24">
        <v>1</v>
      </c>
      <c r="AI44" s="24"/>
      <c r="AJ44" s="24">
        <v>1</v>
      </c>
      <c r="AK44" s="58"/>
      <c r="AL44" s="72">
        <v>2021000634</v>
      </c>
      <c r="AM44" s="66">
        <v>44257</v>
      </c>
      <c r="AN44" s="17">
        <f>(NETWORKDAYS.INTL(B44,AM44,1,FESTIVOS!B37:B134)-1)</f>
        <v>15</v>
      </c>
    </row>
    <row r="45" spans="1:40" ht="85.25" hidden="1" customHeight="1" x14ac:dyDescent="0.35">
      <c r="A45" s="9">
        <v>2021000851</v>
      </c>
      <c r="B45" s="10">
        <v>44237</v>
      </c>
      <c r="C45" s="11">
        <v>15</v>
      </c>
      <c r="D45" s="12">
        <f>WORKDAY(B45,C45,FESTIVOS!B38:B135)</f>
        <v>44258</v>
      </c>
      <c r="E45" s="13" t="str">
        <f t="shared" ca="1" si="0"/>
        <v>Vencido hace-489días</v>
      </c>
      <c r="F45" s="14">
        <f t="shared" ca="1" si="1"/>
        <v>-489</v>
      </c>
      <c r="G45" s="18" t="s">
        <v>342</v>
      </c>
      <c r="H45" s="18" t="s">
        <v>343</v>
      </c>
      <c r="I45" s="24" t="s">
        <v>344</v>
      </c>
      <c r="J45" s="24"/>
      <c r="K45" s="24"/>
      <c r="L45" s="24"/>
      <c r="M45" s="24"/>
      <c r="N45" s="24"/>
      <c r="O45" s="24">
        <v>1</v>
      </c>
      <c r="P45" s="24"/>
      <c r="Q45" s="24"/>
      <c r="R45" s="24"/>
      <c r="S45" s="24"/>
      <c r="T45" s="24"/>
      <c r="U45" s="24"/>
      <c r="V45" s="18" t="s">
        <v>345</v>
      </c>
      <c r="W45" s="18" t="s">
        <v>275</v>
      </c>
      <c r="X45" s="87" t="s">
        <v>346</v>
      </c>
      <c r="Y45" s="18" t="s">
        <v>222</v>
      </c>
      <c r="Z45" s="24"/>
      <c r="AA45" s="24"/>
      <c r="AB45" s="24"/>
      <c r="AC45" s="24"/>
      <c r="AD45" s="24">
        <v>1</v>
      </c>
      <c r="AE45" s="24"/>
      <c r="AF45" s="24"/>
      <c r="AG45" s="24"/>
      <c r="AH45" s="24">
        <v>1</v>
      </c>
      <c r="AI45" s="24"/>
      <c r="AJ45" s="24">
        <v>1</v>
      </c>
      <c r="AK45" s="58"/>
      <c r="AL45" s="72">
        <v>2021000577</v>
      </c>
      <c r="AM45" s="66">
        <v>44252</v>
      </c>
      <c r="AN45" s="17">
        <f>(NETWORKDAYS.INTL(B45,AM45,1,FESTIVOS!B38:B135)-1)</f>
        <v>11</v>
      </c>
    </row>
    <row r="46" spans="1:40" ht="85.25" hidden="1" customHeight="1" x14ac:dyDescent="0.35">
      <c r="A46" s="9" t="s">
        <v>203</v>
      </c>
      <c r="B46" s="10">
        <v>44242</v>
      </c>
      <c r="C46" s="11">
        <v>15</v>
      </c>
      <c r="D46" s="12">
        <f>WORKDAY(B46,C46,FESTIVOS!B39:B136)</f>
        <v>44263</v>
      </c>
      <c r="E46" s="13" t="str">
        <f t="shared" ca="1" si="0"/>
        <v>Vencido hace-484días</v>
      </c>
      <c r="F46" s="14">
        <f t="shared" ca="1" si="1"/>
        <v>-484</v>
      </c>
      <c r="G46" s="18" t="s">
        <v>347</v>
      </c>
      <c r="H46" s="31" t="s">
        <v>348</v>
      </c>
      <c r="I46" s="18" t="s">
        <v>349</v>
      </c>
      <c r="J46" s="24"/>
      <c r="K46" s="24">
        <v>1</v>
      </c>
      <c r="L46" s="24"/>
      <c r="M46" s="24"/>
      <c r="N46" s="24"/>
      <c r="O46" s="24"/>
      <c r="P46" s="24"/>
      <c r="Q46" s="24"/>
      <c r="R46" s="24">
        <v>1</v>
      </c>
      <c r="S46" s="24"/>
      <c r="T46" s="24"/>
      <c r="U46" s="24"/>
      <c r="V46" s="15" t="s">
        <v>207</v>
      </c>
      <c r="W46" s="18" t="s">
        <v>70</v>
      </c>
      <c r="X46" s="87" t="s">
        <v>350</v>
      </c>
      <c r="Y46" s="18" t="s">
        <v>71</v>
      </c>
      <c r="Z46" s="24">
        <v>1</v>
      </c>
      <c r="AA46" s="24"/>
      <c r="AB46" s="24"/>
      <c r="AC46" s="24"/>
      <c r="AD46" s="24"/>
      <c r="AE46" s="24"/>
      <c r="AF46" s="24"/>
      <c r="AG46" s="24">
        <v>1</v>
      </c>
      <c r="AH46" s="24">
        <v>1</v>
      </c>
      <c r="AI46" s="24"/>
      <c r="AJ46" s="24">
        <v>1</v>
      </c>
      <c r="AK46" s="58"/>
      <c r="AL46" s="72">
        <v>2021000595</v>
      </c>
      <c r="AM46" s="66">
        <v>44228</v>
      </c>
      <c r="AN46" s="17">
        <f>(NETWORKDAYS.INTL(B46,AM46,1,FESTIVOS!B39:B136)-1)</f>
        <v>-12</v>
      </c>
    </row>
    <row r="47" spans="1:40" ht="85.25" hidden="1" customHeight="1" x14ac:dyDescent="0.35">
      <c r="A47" s="9">
        <v>2021000921</v>
      </c>
      <c r="B47" s="10">
        <v>44242</v>
      </c>
      <c r="C47" s="11">
        <v>15</v>
      </c>
      <c r="D47" s="12">
        <f>WORKDAY(B47,C47,FESTIVOS!B40:B137)</f>
        <v>44263</v>
      </c>
      <c r="E47" s="13" t="str">
        <f t="shared" ca="1" si="0"/>
        <v>Vencido hace-484días</v>
      </c>
      <c r="F47" s="14">
        <f t="shared" ca="1" si="1"/>
        <v>-484</v>
      </c>
      <c r="G47" s="18" t="s">
        <v>351</v>
      </c>
      <c r="H47" s="31" t="s">
        <v>352</v>
      </c>
      <c r="I47" s="18" t="s">
        <v>353</v>
      </c>
      <c r="J47" s="24"/>
      <c r="K47" s="24">
        <v>1</v>
      </c>
      <c r="L47" s="24"/>
      <c r="M47" s="24"/>
      <c r="N47" s="24"/>
      <c r="O47" s="24"/>
      <c r="P47" s="24"/>
      <c r="Q47" s="24"/>
      <c r="R47" s="24">
        <v>1</v>
      </c>
      <c r="S47" s="24"/>
      <c r="T47" s="24"/>
      <c r="U47" s="24"/>
      <c r="V47" s="15" t="s">
        <v>207</v>
      </c>
      <c r="W47" s="18" t="s">
        <v>70</v>
      </c>
      <c r="X47" s="87" t="s">
        <v>354</v>
      </c>
      <c r="Y47" s="18" t="s">
        <v>71</v>
      </c>
      <c r="Z47" s="24">
        <v>1</v>
      </c>
      <c r="AA47" s="24"/>
      <c r="AB47" s="24"/>
      <c r="AC47" s="24"/>
      <c r="AD47" s="24"/>
      <c r="AE47" s="24"/>
      <c r="AF47" s="24"/>
      <c r="AG47" s="24">
        <v>1</v>
      </c>
      <c r="AH47" s="24">
        <v>1</v>
      </c>
      <c r="AI47" s="24"/>
      <c r="AJ47" s="24">
        <v>1</v>
      </c>
      <c r="AK47" s="58"/>
      <c r="AL47" s="72">
        <v>2021000590</v>
      </c>
      <c r="AM47" s="66">
        <v>44256</v>
      </c>
      <c r="AN47" s="17">
        <f>(NETWORKDAYS.INTL(B47,AM47,1,FESTIVOS!B40:B137)-1)</f>
        <v>10</v>
      </c>
    </row>
    <row r="48" spans="1:40" ht="85.25" hidden="1" customHeight="1" x14ac:dyDescent="0.35">
      <c r="A48" s="9">
        <v>2021000922</v>
      </c>
      <c r="B48" s="10">
        <v>44242</v>
      </c>
      <c r="C48" s="11">
        <v>15</v>
      </c>
      <c r="D48" s="12">
        <f>WORKDAY(B48,C48,FESTIVOS!B41:B138)</f>
        <v>44263</v>
      </c>
      <c r="E48" s="13" t="str">
        <f t="shared" ca="1" si="0"/>
        <v>Vencido hace-484días</v>
      </c>
      <c r="F48" s="14">
        <f t="shared" ca="1" si="1"/>
        <v>-484</v>
      </c>
      <c r="G48" s="18" t="s">
        <v>355</v>
      </c>
      <c r="H48" s="31" t="s">
        <v>352</v>
      </c>
      <c r="I48" s="18" t="s">
        <v>353</v>
      </c>
      <c r="J48" s="24"/>
      <c r="K48" s="24">
        <v>1</v>
      </c>
      <c r="L48" s="24"/>
      <c r="M48" s="24"/>
      <c r="N48" s="24"/>
      <c r="O48" s="24"/>
      <c r="P48" s="24"/>
      <c r="Q48" s="24"/>
      <c r="R48" s="24">
        <v>1</v>
      </c>
      <c r="S48" s="24"/>
      <c r="T48" s="24"/>
      <c r="U48" s="24"/>
      <c r="V48" s="15" t="s">
        <v>207</v>
      </c>
      <c r="W48" s="18" t="s">
        <v>70</v>
      </c>
      <c r="X48" s="87" t="s">
        <v>356</v>
      </c>
      <c r="Y48" s="18" t="s">
        <v>71</v>
      </c>
      <c r="Z48" s="24">
        <v>1</v>
      </c>
      <c r="AA48" s="24"/>
      <c r="AB48" s="24"/>
      <c r="AC48" s="24"/>
      <c r="AD48" s="24"/>
      <c r="AE48" s="24"/>
      <c r="AF48" s="24"/>
      <c r="AG48" s="24">
        <v>1</v>
      </c>
      <c r="AH48" s="24">
        <v>1</v>
      </c>
      <c r="AI48" s="24"/>
      <c r="AJ48" s="24">
        <v>1</v>
      </c>
      <c r="AK48" s="58"/>
      <c r="AL48" s="72">
        <v>2021000604</v>
      </c>
      <c r="AM48" s="66">
        <v>44256</v>
      </c>
      <c r="AN48" s="17">
        <f>(NETWORKDAYS.INTL(B48,AM48,1,FESTIVOS!B41:B138)-1)</f>
        <v>10</v>
      </c>
    </row>
    <row r="49" spans="1:40" ht="85.25" hidden="1" customHeight="1" x14ac:dyDescent="0.35">
      <c r="A49" s="9">
        <v>2021000957</v>
      </c>
      <c r="B49" s="10">
        <v>44243</v>
      </c>
      <c r="C49" s="11">
        <v>15</v>
      </c>
      <c r="D49" s="12">
        <f>WORKDAY(B49,C49,FESTIVOS!B42:B139)</f>
        <v>44264</v>
      </c>
      <c r="E49" s="13" t="str">
        <f t="shared" ca="1" si="0"/>
        <v>Vencido hace-483días</v>
      </c>
      <c r="F49" s="14">
        <f t="shared" ca="1" si="1"/>
        <v>-483</v>
      </c>
      <c r="G49" s="18" t="s">
        <v>357</v>
      </c>
      <c r="H49" s="31" t="s">
        <v>358</v>
      </c>
      <c r="I49" s="18" t="s">
        <v>359</v>
      </c>
      <c r="J49" s="24"/>
      <c r="K49" s="24">
        <v>1</v>
      </c>
      <c r="L49" s="24"/>
      <c r="M49" s="24"/>
      <c r="N49" s="24"/>
      <c r="O49" s="24"/>
      <c r="P49" s="24"/>
      <c r="Q49" s="24"/>
      <c r="R49" s="24">
        <v>1</v>
      </c>
      <c r="S49" s="24"/>
      <c r="T49" s="24"/>
      <c r="U49" s="24"/>
      <c r="V49" s="15" t="s">
        <v>207</v>
      </c>
      <c r="W49" s="18" t="s">
        <v>70</v>
      </c>
      <c r="X49" s="87" t="s">
        <v>360</v>
      </c>
      <c r="Y49" s="18" t="s">
        <v>71</v>
      </c>
      <c r="Z49" s="24">
        <v>1</v>
      </c>
      <c r="AA49" s="24"/>
      <c r="AB49" s="24"/>
      <c r="AC49" s="24"/>
      <c r="AD49" s="24"/>
      <c r="AE49" s="24"/>
      <c r="AF49" s="24"/>
      <c r="AG49" s="24">
        <v>1</v>
      </c>
      <c r="AH49" s="24">
        <v>1</v>
      </c>
      <c r="AI49" s="24"/>
      <c r="AJ49" s="24">
        <v>1</v>
      </c>
      <c r="AK49" s="58"/>
      <c r="AL49" s="72">
        <v>2021000735</v>
      </c>
      <c r="AM49" s="66">
        <v>44264</v>
      </c>
      <c r="AN49" s="17">
        <f>(NETWORKDAYS.INTL(B49,AM49,1,FESTIVOS!B42:B139)-1)</f>
        <v>15</v>
      </c>
    </row>
    <row r="50" spans="1:40" ht="85.25" hidden="1" customHeight="1" x14ac:dyDescent="0.35">
      <c r="A50" s="9">
        <v>2021000974</v>
      </c>
      <c r="B50" s="10">
        <v>44243</v>
      </c>
      <c r="C50" s="11">
        <v>15</v>
      </c>
      <c r="D50" s="12">
        <f>WORKDAY(B50,C50,FESTIVOS!B43:B140)</f>
        <v>44264</v>
      </c>
      <c r="E50" s="13" t="str">
        <f t="shared" ca="1" si="0"/>
        <v>Vencido hace-483días</v>
      </c>
      <c r="F50" s="14">
        <f t="shared" ca="1" si="1"/>
        <v>-483</v>
      </c>
      <c r="G50" s="18" t="s">
        <v>361</v>
      </c>
      <c r="H50" s="18" t="s">
        <v>308</v>
      </c>
      <c r="I50" s="18" t="s">
        <v>309</v>
      </c>
      <c r="J50" s="24"/>
      <c r="K50" s="24"/>
      <c r="L50" s="24"/>
      <c r="M50" s="24"/>
      <c r="N50" s="24"/>
      <c r="O50" s="24">
        <v>1</v>
      </c>
      <c r="P50" s="24"/>
      <c r="Q50" s="24"/>
      <c r="R50" s="24"/>
      <c r="S50" s="24"/>
      <c r="T50" s="24"/>
      <c r="U50" s="24"/>
      <c r="V50" s="18" t="s">
        <v>362</v>
      </c>
      <c r="W50" s="18" t="s">
        <v>275</v>
      </c>
      <c r="X50" s="87" t="s">
        <v>363</v>
      </c>
      <c r="Y50" s="18" t="s">
        <v>222</v>
      </c>
      <c r="Z50" s="24"/>
      <c r="AA50" s="24"/>
      <c r="AB50" s="24"/>
      <c r="AC50" s="24"/>
      <c r="AD50" s="24">
        <v>1</v>
      </c>
      <c r="AE50" s="24"/>
      <c r="AF50" s="24"/>
      <c r="AG50" s="24"/>
      <c r="AH50" s="24">
        <v>1</v>
      </c>
      <c r="AI50" s="24"/>
      <c r="AJ50" s="24">
        <v>1</v>
      </c>
      <c r="AK50" s="58"/>
      <c r="AL50" s="72">
        <v>2021000588</v>
      </c>
      <c r="AM50" s="66">
        <v>44253</v>
      </c>
      <c r="AN50" s="17">
        <f>(NETWORKDAYS.INTL(B50,AM50,1,FESTIVOS!B43:B140)-1)</f>
        <v>8</v>
      </c>
    </row>
    <row r="51" spans="1:40" ht="85.25" hidden="1" customHeight="1" x14ac:dyDescent="0.35">
      <c r="A51" s="9">
        <v>2021001031</v>
      </c>
      <c r="B51" s="10">
        <v>44246</v>
      </c>
      <c r="C51" s="11">
        <v>15</v>
      </c>
      <c r="D51" s="12">
        <f>WORKDAY(B51,C51,FESTIVOS!B44:B141)</f>
        <v>44267</v>
      </c>
      <c r="E51" s="13" t="str">
        <f t="shared" ca="1" si="0"/>
        <v>Vencido hace-480días</v>
      </c>
      <c r="F51" s="14">
        <f t="shared" ca="1" si="1"/>
        <v>-480</v>
      </c>
      <c r="G51" s="18" t="s">
        <v>364</v>
      </c>
      <c r="H51" s="18">
        <v>3503755313</v>
      </c>
      <c r="I51" s="18" t="s">
        <v>365</v>
      </c>
      <c r="J51" s="24"/>
      <c r="K51" s="24"/>
      <c r="L51" s="24"/>
      <c r="M51" s="24"/>
      <c r="N51" s="24"/>
      <c r="O51" s="24">
        <v>1</v>
      </c>
      <c r="P51" s="24"/>
      <c r="Q51" s="24"/>
      <c r="R51" s="24"/>
      <c r="S51" s="24"/>
      <c r="T51" s="24"/>
      <c r="U51" s="24"/>
      <c r="V51" s="18" t="s">
        <v>366</v>
      </c>
      <c r="W51" s="18" t="s">
        <v>367</v>
      </c>
      <c r="X51" s="87" t="s">
        <v>368</v>
      </c>
      <c r="Y51" s="18" t="s">
        <v>267</v>
      </c>
      <c r="Z51" s="24"/>
      <c r="AA51" s="24"/>
      <c r="AB51" s="24"/>
      <c r="AC51" s="24"/>
      <c r="AD51" s="24">
        <v>1</v>
      </c>
      <c r="AE51" s="24"/>
      <c r="AF51" s="24"/>
      <c r="AG51" s="24"/>
      <c r="AH51" s="24">
        <v>1</v>
      </c>
      <c r="AI51" s="24"/>
      <c r="AJ51" s="24">
        <v>1</v>
      </c>
      <c r="AK51" s="58"/>
      <c r="AL51" s="72">
        <v>2021000730</v>
      </c>
      <c r="AM51" s="66">
        <v>44264</v>
      </c>
      <c r="AN51" s="17">
        <f>(NETWORKDAYS.INTL(B51,AM51,1,FESTIVOS!B44:B141)-1)</f>
        <v>12</v>
      </c>
    </row>
    <row r="52" spans="1:40" ht="85.25" hidden="1" customHeight="1" x14ac:dyDescent="0.35">
      <c r="A52" s="9">
        <v>2021001032</v>
      </c>
      <c r="B52" s="10">
        <v>44246</v>
      </c>
      <c r="C52" s="11">
        <v>15</v>
      </c>
      <c r="D52" s="12">
        <f>WORKDAY(B52,C52,FESTIVOS!B45:B142)</f>
        <v>44267</v>
      </c>
      <c r="E52" s="13" t="str">
        <f t="shared" ca="1" si="0"/>
        <v>Vencido hace-480días</v>
      </c>
      <c r="F52" s="14">
        <f t="shared" ca="1" si="1"/>
        <v>-480</v>
      </c>
      <c r="G52" s="18" t="s">
        <v>369</v>
      </c>
      <c r="H52" s="18">
        <v>35465406</v>
      </c>
      <c r="I52" s="18" t="s">
        <v>344</v>
      </c>
      <c r="J52" s="24"/>
      <c r="K52" s="24"/>
      <c r="L52" s="24"/>
      <c r="M52" s="24"/>
      <c r="N52" s="24"/>
      <c r="O52" s="24">
        <v>1</v>
      </c>
      <c r="P52" s="24"/>
      <c r="Q52" s="24"/>
      <c r="R52" s="24"/>
      <c r="S52" s="24"/>
      <c r="T52" s="24"/>
      <c r="U52" s="24"/>
      <c r="V52" s="18" t="s">
        <v>370</v>
      </c>
      <c r="W52" s="18" t="s">
        <v>275</v>
      </c>
      <c r="X52" s="87" t="s">
        <v>371</v>
      </c>
      <c r="Y52" s="18" t="s">
        <v>222</v>
      </c>
      <c r="Z52" s="24"/>
      <c r="AA52" s="24"/>
      <c r="AB52" s="24"/>
      <c r="AC52" s="24"/>
      <c r="AD52" s="24">
        <v>1</v>
      </c>
      <c r="AE52" s="24"/>
      <c r="AF52" s="24"/>
      <c r="AG52" s="24"/>
      <c r="AH52" s="24">
        <v>1</v>
      </c>
      <c r="AI52" s="24"/>
      <c r="AJ52" s="24">
        <v>1</v>
      </c>
      <c r="AK52" s="58"/>
      <c r="AL52" s="72">
        <v>2021000587</v>
      </c>
      <c r="AM52" s="66">
        <v>44253</v>
      </c>
      <c r="AN52" s="17">
        <f>(NETWORKDAYS.INTL(B52,AM52,1,FESTIVOS!B45:B142)-1)</f>
        <v>5</v>
      </c>
    </row>
    <row r="53" spans="1:40" ht="85.25" hidden="1" customHeight="1" x14ac:dyDescent="0.35">
      <c r="A53" s="9">
        <v>2021001053</v>
      </c>
      <c r="B53" s="10">
        <v>44249</v>
      </c>
      <c r="C53" s="11">
        <v>15</v>
      </c>
      <c r="D53" s="12">
        <f>WORKDAY(B53,C53,FESTIVOS!B46:B143)</f>
        <v>44270</v>
      </c>
      <c r="E53" s="13" t="str">
        <f t="shared" ca="1" si="0"/>
        <v>Vencido hace-477días</v>
      </c>
      <c r="F53" s="14">
        <f t="shared" ca="1" si="1"/>
        <v>-477</v>
      </c>
      <c r="G53" s="18" t="s">
        <v>372</v>
      </c>
      <c r="H53" s="18" t="s">
        <v>373</v>
      </c>
      <c r="I53" s="18" t="s">
        <v>374</v>
      </c>
      <c r="J53" s="24"/>
      <c r="K53" s="24">
        <v>1</v>
      </c>
      <c r="L53" s="24"/>
      <c r="M53" s="24"/>
      <c r="N53" s="24"/>
      <c r="O53" s="24"/>
      <c r="P53" s="24"/>
      <c r="Q53" s="24"/>
      <c r="R53" s="24">
        <v>1</v>
      </c>
      <c r="S53" s="24"/>
      <c r="T53" s="24"/>
      <c r="U53" s="24"/>
      <c r="V53" s="15" t="s">
        <v>207</v>
      </c>
      <c r="W53" s="18" t="s">
        <v>70</v>
      </c>
      <c r="X53" s="87" t="s">
        <v>375</v>
      </c>
      <c r="Y53" s="18" t="s">
        <v>71</v>
      </c>
      <c r="Z53" s="24">
        <v>1</v>
      </c>
      <c r="AA53" s="24"/>
      <c r="AB53" s="24"/>
      <c r="AC53" s="24"/>
      <c r="AD53" s="24"/>
      <c r="AE53" s="24"/>
      <c r="AF53" s="24"/>
      <c r="AG53" s="24">
        <v>1</v>
      </c>
      <c r="AH53" s="24">
        <v>1</v>
      </c>
      <c r="AI53" s="24"/>
      <c r="AJ53" s="24">
        <v>1</v>
      </c>
      <c r="AK53" s="58"/>
      <c r="AL53" s="72">
        <v>2021000752</v>
      </c>
      <c r="AM53" s="66">
        <v>44267</v>
      </c>
      <c r="AN53" s="17">
        <f>(NETWORKDAYS.INTL(B53,AM53,1,FESTIVOS!B46:B143)-1)</f>
        <v>14</v>
      </c>
    </row>
    <row r="54" spans="1:40" ht="85.25" hidden="1" customHeight="1" x14ac:dyDescent="0.35">
      <c r="A54" s="9">
        <v>2021001054</v>
      </c>
      <c r="B54" s="10">
        <v>44249</v>
      </c>
      <c r="C54" s="11">
        <v>15</v>
      </c>
      <c r="D54" s="12">
        <f>WORKDAY(B54,C54,FESTIVOS!B47:B144)</f>
        <v>44270</v>
      </c>
      <c r="E54" s="13" t="str">
        <f t="shared" ca="1" si="0"/>
        <v>Vencido hace-477días</v>
      </c>
      <c r="F54" s="14">
        <f t="shared" ca="1" si="1"/>
        <v>-477</v>
      </c>
      <c r="G54" s="18" t="s">
        <v>376</v>
      </c>
      <c r="H54" s="18" t="s">
        <v>377</v>
      </c>
      <c r="I54" s="18" t="s">
        <v>378</v>
      </c>
      <c r="J54" s="24"/>
      <c r="K54" s="24">
        <v>1</v>
      </c>
      <c r="L54" s="24"/>
      <c r="M54" s="24"/>
      <c r="N54" s="24"/>
      <c r="O54" s="24"/>
      <c r="P54" s="24"/>
      <c r="Q54" s="24"/>
      <c r="R54" s="24">
        <v>1</v>
      </c>
      <c r="S54" s="24"/>
      <c r="T54" s="24"/>
      <c r="U54" s="24"/>
      <c r="V54" s="15" t="s">
        <v>207</v>
      </c>
      <c r="W54" s="18" t="s">
        <v>70</v>
      </c>
      <c r="X54" s="87" t="s">
        <v>379</v>
      </c>
      <c r="Y54" s="18" t="s">
        <v>71</v>
      </c>
      <c r="Z54" s="24">
        <v>1</v>
      </c>
      <c r="AA54" s="24"/>
      <c r="AB54" s="24"/>
      <c r="AC54" s="24"/>
      <c r="AD54" s="24"/>
      <c r="AE54" s="24"/>
      <c r="AF54" s="24"/>
      <c r="AG54" s="24">
        <v>1</v>
      </c>
      <c r="AH54" s="24">
        <v>1</v>
      </c>
      <c r="AI54" s="24"/>
      <c r="AJ54" s="24">
        <v>1</v>
      </c>
      <c r="AK54" s="58"/>
      <c r="AL54" s="72">
        <v>2021000755</v>
      </c>
      <c r="AM54" s="66">
        <v>44267</v>
      </c>
      <c r="AN54" s="17">
        <f>(NETWORKDAYS.INTL(B54,AM54,1,FESTIVOS!B47:B144)-1)</f>
        <v>14</v>
      </c>
    </row>
    <row r="55" spans="1:40" ht="85.25" hidden="1" customHeight="1" x14ac:dyDescent="0.35">
      <c r="A55" s="9">
        <v>2021001060</v>
      </c>
      <c r="B55" s="10">
        <v>44249</v>
      </c>
      <c r="C55" s="11">
        <v>15</v>
      </c>
      <c r="D55" s="12">
        <f>WORKDAY(B55,C55,FESTIVOS!B48:B145)</f>
        <v>44270</v>
      </c>
      <c r="E55" s="13" t="str">
        <f t="shared" ca="1" si="0"/>
        <v>Vencido hace-477días</v>
      </c>
      <c r="F55" s="14">
        <f t="shared" ca="1" si="1"/>
        <v>-477</v>
      </c>
      <c r="G55" s="18" t="s">
        <v>380</v>
      </c>
      <c r="H55" s="18" t="s">
        <v>381</v>
      </c>
      <c r="I55" s="18" t="s">
        <v>382</v>
      </c>
      <c r="J55" s="24"/>
      <c r="K55" s="24">
        <v>1</v>
      </c>
      <c r="L55" s="24"/>
      <c r="M55" s="24"/>
      <c r="N55" s="24"/>
      <c r="O55" s="24"/>
      <c r="P55" s="24"/>
      <c r="Q55" s="24"/>
      <c r="R55" s="24">
        <v>1</v>
      </c>
      <c r="S55" s="24"/>
      <c r="T55" s="24"/>
      <c r="U55" s="24"/>
      <c r="V55" s="15" t="s">
        <v>207</v>
      </c>
      <c r="W55" s="18" t="s">
        <v>70</v>
      </c>
      <c r="X55" s="87" t="s">
        <v>383</v>
      </c>
      <c r="Y55" s="18" t="s">
        <v>71</v>
      </c>
      <c r="Z55" s="24">
        <v>1</v>
      </c>
      <c r="AA55" s="24"/>
      <c r="AB55" s="24"/>
      <c r="AC55" s="24"/>
      <c r="AD55" s="24"/>
      <c r="AE55" s="24"/>
      <c r="AF55" s="24"/>
      <c r="AG55" s="24">
        <v>1</v>
      </c>
      <c r="AH55" s="24">
        <v>1</v>
      </c>
      <c r="AI55" s="24"/>
      <c r="AJ55" s="24">
        <v>1</v>
      </c>
      <c r="AK55" s="58"/>
      <c r="AL55" s="72">
        <v>2021000743</v>
      </c>
      <c r="AM55" s="66">
        <v>44266</v>
      </c>
      <c r="AN55" s="17">
        <f>(NETWORKDAYS.INTL(B55,AM55,1,FESTIVOS!B48:B145)-1)</f>
        <v>13</v>
      </c>
    </row>
    <row r="56" spans="1:40" ht="85.25" hidden="1" customHeight="1" x14ac:dyDescent="0.35">
      <c r="A56" s="9">
        <v>2021001182</v>
      </c>
      <c r="B56" s="10">
        <v>44252</v>
      </c>
      <c r="C56" s="11">
        <v>15</v>
      </c>
      <c r="D56" s="12">
        <f>WORKDAY(B56,C56,FESTIVOS!B49:B146)</f>
        <v>44273</v>
      </c>
      <c r="E56" s="13" t="str">
        <f t="shared" ca="1" si="0"/>
        <v>Vencido hace-474días</v>
      </c>
      <c r="F56" s="14">
        <f t="shared" ca="1" si="1"/>
        <v>-474</v>
      </c>
      <c r="G56" s="15" t="s">
        <v>384</v>
      </c>
      <c r="H56" s="15" t="s">
        <v>385</v>
      </c>
      <c r="I56" s="15" t="s">
        <v>386</v>
      </c>
      <c r="J56" s="16"/>
      <c r="K56" s="16">
        <v>1</v>
      </c>
      <c r="L56" s="16"/>
      <c r="M56" s="16"/>
      <c r="N56" s="16"/>
      <c r="O56" s="16"/>
      <c r="P56" s="16"/>
      <c r="Q56" s="16"/>
      <c r="R56" s="16">
        <v>1</v>
      </c>
      <c r="S56" s="16"/>
      <c r="T56" s="16"/>
      <c r="U56" s="16"/>
      <c r="V56" s="15" t="s">
        <v>207</v>
      </c>
      <c r="W56" s="15" t="s">
        <v>70</v>
      </c>
      <c r="X56" s="90" t="s">
        <v>387</v>
      </c>
      <c r="Y56" s="15" t="s">
        <v>71</v>
      </c>
      <c r="Z56" s="16">
        <v>1</v>
      </c>
      <c r="AA56" s="16"/>
      <c r="AB56" s="16"/>
      <c r="AC56" s="16"/>
      <c r="AD56" s="16"/>
      <c r="AE56" s="16"/>
      <c r="AF56" s="16"/>
      <c r="AG56" s="16">
        <v>1</v>
      </c>
      <c r="AH56" s="16">
        <v>1</v>
      </c>
      <c r="AI56" s="16"/>
      <c r="AJ56" s="16">
        <v>1</v>
      </c>
      <c r="AK56" s="56"/>
      <c r="AL56" s="72">
        <v>2021000836</v>
      </c>
      <c r="AM56" s="65">
        <v>44273</v>
      </c>
      <c r="AN56" s="17">
        <f>(NETWORKDAYS.INTL(B56,AM56,1,FESTIVOS!B49:B146)-1)</f>
        <v>15</v>
      </c>
    </row>
    <row r="57" spans="1:40" ht="85.25" hidden="1" customHeight="1" x14ac:dyDescent="0.35">
      <c r="A57" s="9">
        <v>2021001300</v>
      </c>
      <c r="B57" s="10">
        <v>44257</v>
      </c>
      <c r="C57" s="11">
        <v>15</v>
      </c>
      <c r="D57" s="12">
        <f>WORKDAY(B57,C57,FESTIVOS!B50:B147)</f>
        <v>44278</v>
      </c>
      <c r="E57" s="13" t="str">
        <f t="shared" ca="1" si="0"/>
        <v>Vencido hace-469días</v>
      </c>
      <c r="F57" s="14">
        <f t="shared" ca="1" si="1"/>
        <v>-469</v>
      </c>
      <c r="G57" s="18" t="s">
        <v>388</v>
      </c>
      <c r="H57" s="18" t="s">
        <v>389</v>
      </c>
      <c r="I57" s="18" t="s">
        <v>390</v>
      </c>
      <c r="J57" s="24"/>
      <c r="K57" s="24">
        <v>1</v>
      </c>
      <c r="L57" s="24"/>
      <c r="M57" s="24"/>
      <c r="N57" s="24"/>
      <c r="O57" s="24"/>
      <c r="P57" s="24"/>
      <c r="Q57" s="24"/>
      <c r="R57" s="24">
        <v>1</v>
      </c>
      <c r="S57" s="24"/>
      <c r="T57" s="24"/>
      <c r="U57" s="24"/>
      <c r="V57" s="15" t="s">
        <v>207</v>
      </c>
      <c r="W57" s="18" t="s">
        <v>70</v>
      </c>
      <c r="X57" s="90" t="s">
        <v>391</v>
      </c>
      <c r="Y57" s="18" t="s">
        <v>71</v>
      </c>
      <c r="Z57" s="24">
        <v>1</v>
      </c>
      <c r="AA57" s="24"/>
      <c r="AB57" s="24"/>
      <c r="AC57" s="24"/>
      <c r="AD57" s="24"/>
      <c r="AE57" s="24"/>
      <c r="AF57" s="24"/>
      <c r="AG57" s="24">
        <v>1</v>
      </c>
      <c r="AH57" s="24">
        <v>1</v>
      </c>
      <c r="AI57" s="24"/>
      <c r="AJ57" s="24">
        <v>1</v>
      </c>
      <c r="AK57" s="58"/>
      <c r="AL57" s="38">
        <v>2021000801</v>
      </c>
      <c r="AM57" s="66">
        <v>44271</v>
      </c>
      <c r="AN57" s="17">
        <f>(NETWORKDAYS.INTL(B57,AM57,1,FESTIVOS!B50:B147)-1)</f>
        <v>10</v>
      </c>
    </row>
    <row r="58" spans="1:40" ht="85.25" hidden="1" customHeight="1" x14ac:dyDescent="0.35">
      <c r="A58" s="9">
        <v>2021001326</v>
      </c>
      <c r="B58" s="10">
        <v>44257</v>
      </c>
      <c r="C58" s="11">
        <v>10</v>
      </c>
      <c r="D58" s="12">
        <f>WORKDAY(B58,C58,FESTIVOS!B51:B148)</f>
        <v>44271</v>
      </c>
      <c r="E58" s="13" t="str">
        <f t="shared" ca="1" si="0"/>
        <v>Vencido hace-476días</v>
      </c>
      <c r="F58" s="14">
        <f t="shared" ca="1" si="1"/>
        <v>-476</v>
      </c>
      <c r="G58" s="18" t="s">
        <v>392</v>
      </c>
      <c r="H58" s="18">
        <v>1037611396</v>
      </c>
      <c r="I58" s="18" t="s">
        <v>393</v>
      </c>
      <c r="J58" s="24"/>
      <c r="K58" s="24"/>
      <c r="L58" s="24"/>
      <c r="M58" s="24">
        <v>1</v>
      </c>
      <c r="N58" s="24"/>
      <c r="O58" s="24"/>
      <c r="P58" s="24"/>
      <c r="Q58" s="24"/>
      <c r="R58" s="24"/>
      <c r="S58" s="24"/>
      <c r="T58" s="24"/>
      <c r="U58" s="24"/>
      <c r="V58" s="18" t="s">
        <v>394</v>
      </c>
      <c r="W58" s="18" t="s">
        <v>395</v>
      </c>
      <c r="X58" s="88" t="s">
        <v>396</v>
      </c>
      <c r="Y58" s="18" t="s">
        <v>267</v>
      </c>
      <c r="Z58" s="24">
        <v>1</v>
      </c>
      <c r="AA58" s="24"/>
      <c r="AB58" s="24"/>
      <c r="AC58" s="24"/>
      <c r="AD58" s="24"/>
      <c r="AE58" s="24">
        <v>1</v>
      </c>
      <c r="AF58" s="24"/>
      <c r="AG58" s="24"/>
      <c r="AH58" s="24">
        <v>1</v>
      </c>
      <c r="AI58" s="24"/>
      <c r="AJ58" s="24">
        <v>1</v>
      </c>
      <c r="AK58" s="58"/>
      <c r="AL58" s="72">
        <v>2021000759</v>
      </c>
      <c r="AM58" s="66">
        <v>44267</v>
      </c>
      <c r="AN58" s="17">
        <f>(NETWORKDAYS.INTL(B58,AM58,1,FESTIVOS!B51:B148)-1)</f>
        <v>8</v>
      </c>
    </row>
    <row r="59" spans="1:40" ht="85.25" hidden="1" customHeight="1" x14ac:dyDescent="0.35">
      <c r="A59" s="9">
        <v>2021001350</v>
      </c>
      <c r="B59" s="10">
        <v>44258</v>
      </c>
      <c r="C59" s="11">
        <v>10</v>
      </c>
      <c r="D59" s="12">
        <f>WORKDAY(B59,C59,FESTIVOS!B52:B149)</f>
        <v>44272</v>
      </c>
      <c r="E59" s="13" t="str">
        <f t="shared" ca="1" si="0"/>
        <v>Vencido hace-475días</v>
      </c>
      <c r="F59" s="14">
        <f t="shared" ca="1" si="1"/>
        <v>-475</v>
      </c>
      <c r="G59" s="27" t="s">
        <v>397</v>
      </c>
      <c r="H59" s="27" t="s">
        <v>237</v>
      </c>
      <c r="I59" s="27" t="s">
        <v>398</v>
      </c>
      <c r="J59" s="37"/>
      <c r="K59" s="37">
        <v>1</v>
      </c>
      <c r="L59" s="37"/>
      <c r="M59" s="37"/>
      <c r="N59" s="37"/>
      <c r="O59" s="37"/>
      <c r="P59" s="37"/>
      <c r="Q59" s="37"/>
      <c r="R59" s="37"/>
      <c r="S59" s="37"/>
      <c r="T59" s="37"/>
      <c r="U59" s="37"/>
      <c r="V59" s="27" t="s">
        <v>399</v>
      </c>
      <c r="W59" s="27" t="s">
        <v>395</v>
      </c>
      <c r="X59" s="88" t="s">
        <v>396</v>
      </c>
      <c r="Y59" s="18" t="s">
        <v>267</v>
      </c>
      <c r="Z59" s="37">
        <v>1</v>
      </c>
      <c r="AA59" s="37"/>
      <c r="AB59" s="37"/>
      <c r="AC59" s="37"/>
      <c r="AD59" s="37"/>
      <c r="AE59" s="37">
        <v>1</v>
      </c>
      <c r="AF59" s="37"/>
      <c r="AG59" s="37"/>
      <c r="AH59" s="37">
        <v>1</v>
      </c>
      <c r="AI59" s="37"/>
      <c r="AJ59" s="37">
        <v>1</v>
      </c>
      <c r="AK59" s="62"/>
      <c r="AL59" s="72">
        <v>2021000759</v>
      </c>
      <c r="AM59" s="69">
        <v>44267</v>
      </c>
      <c r="AN59" s="17">
        <f>(NETWORKDAYS.INTL(B59,AM59,1,FESTIVOS!B52:B149)-1)</f>
        <v>7</v>
      </c>
    </row>
    <row r="60" spans="1:40" ht="85.25" hidden="1" customHeight="1" x14ac:dyDescent="0.35">
      <c r="A60" s="9">
        <v>2021001436</v>
      </c>
      <c r="B60" s="10">
        <v>44259</v>
      </c>
      <c r="C60" s="11">
        <v>15</v>
      </c>
      <c r="D60" s="12">
        <f>WORKDAY(B60,C60,FESTIVOS!B53:B150)</f>
        <v>44280</v>
      </c>
      <c r="E60" s="13" t="str">
        <f t="shared" ca="1" si="0"/>
        <v>Vencido hace-467días</v>
      </c>
      <c r="F60" s="14">
        <f t="shared" ca="1" si="1"/>
        <v>-467</v>
      </c>
      <c r="G60" s="27" t="s">
        <v>400</v>
      </c>
      <c r="H60" s="27" t="s">
        <v>401</v>
      </c>
      <c r="I60" s="27" t="s">
        <v>402</v>
      </c>
      <c r="J60" s="37"/>
      <c r="K60" s="37">
        <v>1</v>
      </c>
      <c r="L60" s="37"/>
      <c r="M60" s="37"/>
      <c r="N60" s="37"/>
      <c r="O60" s="37"/>
      <c r="P60" s="37"/>
      <c r="Q60" s="37"/>
      <c r="R60" s="37">
        <v>1</v>
      </c>
      <c r="S60" s="37"/>
      <c r="T60" s="37"/>
      <c r="U60" s="37"/>
      <c r="V60" s="15" t="s">
        <v>207</v>
      </c>
      <c r="W60" s="27" t="s">
        <v>70</v>
      </c>
      <c r="X60" s="88" t="s">
        <v>403</v>
      </c>
      <c r="Y60" s="27" t="s">
        <v>71</v>
      </c>
      <c r="Z60" s="37">
        <v>1</v>
      </c>
      <c r="AA60" s="37"/>
      <c r="AB60" s="37"/>
      <c r="AC60" s="37"/>
      <c r="AD60" s="37"/>
      <c r="AE60" s="37"/>
      <c r="AF60" s="37"/>
      <c r="AG60" s="37">
        <v>1</v>
      </c>
      <c r="AH60" s="37">
        <v>1</v>
      </c>
      <c r="AI60" s="37"/>
      <c r="AJ60" s="37">
        <v>1</v>
      </c>
      <c r="AK60" s="62"/>
      <c r="AL60" s="72">
        <v>2021000834</v>
      </c>
      <c r="AM60" s="69">
        <v>44273</v>
      </c>
      <c r="AN60" s="17">
        <f>(NETWORKDAYS.INTL(B60,AM60,1,FESTIVOS!B53:B150)-1)</f>
        <v>10</v>
      </c>
    </row>
    <row r="61" spans="1:40" ht="85.25" hidden="1" customHeight="1" x14ac:dyDescent="0.35">
      <c r="A61" s="9">
        <v>2021001513</v>
      </c>
      <c r="B61" s="10">
        <v>44263</v>
      </c>
      <c r="C61" s="11">
        <v>10</v>
      </c>
      <c r="D61" s="12">
        <f>WORKDAY(B61,C61,FESTIVOS!B54:B151)</f>
        <v>44277</v>
      </c>
      <c r="E61" s="13" t="str">
        <f t="shared" ca="1" si="0"/>
        <v>Vencido hace-470días</v>
      </c>
      <c r="F61" s="14">
        <f t="shared" ca="1" si="1"/>
        <v>-470</v>
      </c>
      <c r="G61" s="18" t="s">
        <v>404</v>
      </c>
      <c r="H61" s="18" t="s">
        <v>237</v>
      </c>
      <c r="I61" s="18" t="s">
        <v>405</v>
      </c>
      <c r="J61" s="24"/>
      <c r="K61" s="24"/>
      <c r="L61" s="24"/>
      <c r="M61" s="24">
        <v>1</v>
      </c>
      <c r="N61" s="24"/>
      <c r="O61" s="24"/>
      <c r="P61" s="24"/>
      <c r="Q61" s="24"/>
      <c r="R61" s="24"/>
      <c r="S61" s="24"/>
      <c r="T61" s="24"/>
      <c r="U61" s="24"/>
      <c r="V61" s="18" t="s">
        <v>406</v>
      </c>
      <c r="W61" s="18" t="s">
        <v>395</v>
      </c>
      <c r="X61" s="87" t="s">
        <v>407</v>
      </c>
      <c r="Y61" s="18" t="s">
        <v>267</v>
      </c>
      <c r="Z61" s="24">
        <v>1</v>
      </c>
      <c r="AA61" s="24"/>
      <c r="AB61" s="24"/>
      <c r="AC61" s="24"/>
      <c r="AD61" s="24"/>
      <c r="AE61" s="24">
        <v>1</v>
      </c>
      <c r="AF61" s="24"/>
      <c r="AG61" s="24"/>
      <c r="AH61" s="24">
        <v>1</v>
      </c>
      <c r="AI61" s="24"/>
      <c r="AJ61" s="24">
        <v>1</v>
      </c>
      <c r="AK61" s="58"/>
      <c r="AL61" s="72">
        <v>2021000734</v>
      </c>
      <c r="AM61" s="66">
        <v>44264</v>
      </c>
      <c r="AN61" s="17">
        <f>(NETWORKDAYS.INTL(B61,AM61,1,FESTIVOS!B54:B151)-1)</f>
        <v>1</v>
      </c>
    </row>
    <row r="62" spans="1:40" ht="85.25" hidden="1" customHeight="1" x14ac:dyDescent="0.35">
      <c r="A62" s="9">
        <v>2021001525</v>
      </c>
      <c r="B62" s="10">
        <v>44264</v>
      </c>
      <c r="C62" s="11">
        <v>15</v>
      </c>
      <c r="D62" s="12">
        <f>WORKDAY(B62,C62,FESTIVOS!B55:B152)</f>
        <v>44285</v>
      </c>
      <c r="E62" s="13" t="str">
        <f t="shared" ca="1" si="0"/>
        <v>Vencido hace-462días</v>
      </c>
      <c r="F62" s="14">
        <f t="shared" ca="1" si="1"/>
        <v>-462</v>
      </c>
      <c r="G62" s="18" t="s">
        <v>408</v>
      </c>
      <c r="H62" s="18" t="s">
        <v>409</v>
      </c>
      <c r="I62" s="18" t="s">
        <v>410</v>
      </c>
      <c r="J62" s="24"/>
      <c r="K62" s="24"/>
      <c r="L62" s="24"/>
      <c r="M62" s="24">
        <v>1</v>
      </c>
      <c r="N62" s="24"/>
      <c r="O62" s="24"/>
      <c r="P62" s="24"/>
      <c r="Q62" s="24"/>
      <c r="R62" s="24">
        <v>1</v>
      </c>
      <c r="S62" s="24"/>
      <c r="T62" s="24"/>
      <c r="U62" s="24"/>
      <c r="V62" s="15" t="s">
        <v>207</v>
      </c>
      <c r="W62" s="18" t="s">
        <v>70</v>
      </c>
      <c r="X62" s="87" t="s">
        <v>411</v>
      </c>
      <c r="Y62" s="18" t="s">
        <v>71</v>
      </c>
      <c r="Z62" s="24">
        <v>1</v>
      </c>
      <c r="AA62" s="24"/>
      <c r="AB62" s="24"/>
      <c r="AC62" s="24"/>
      <c r="AD62" s="24"/>
      <c r="AE62" s="24"/>
      <c r="AF62" s="24"/>
      <c r="AG62" s="24">
        <v>1</v>
      </c>
      <c r="AH62" s="24">
        <v>1</v>
      </c>
      <c r="AI62" s="24"/>
      <c r="AJ62" s="24">
        <v>1</v>
      </c>
      <c r="AK62" s="58"/>
      <c r="AL62" s="72" t="s">
        <v>412</v>
      </c>
      <c r="AM62" s="66">
        <v>44271</v>
      </c>
      <c r="AN62" s="17">
        <f>(NETWORKDAYS.INTL(B62,AM62,1,FESTIVOS!B55:B152)-1)</f>
        <v>5</v>
      </c>
    </row>
    <row r="63" spans="1:40" ht="85.25" hidden="1" customHeight="1" x14ac:dyDescent="0.35">
      <c r="A63" s="9">
        <v>2021001526</v>
      </c>
      <c r="B63" s="10">
        <v>44264</v>
      </c>
      <c r="C63" s="11">
        <v>15</v>
      </c>
      <c r="D63" s="12">
        <f>WORKDAY(B63,C63,FESTIVOS!B56:B153)</f>
        <v>44285</v>
      </c>
      <c r="E63" s="13" t="str">
        <f t="shared" ca="1" si="0"/>
        <v>Vencido hace-462días</v>
      </c>
      <c r="F63" s="14">
        <f t="shared" ca="1" si="1"/>
        <v>-462</v>
      </c>
      <c r="G63" s="18" t="s">
        <v>413</v>
      </c>
      <c r="H63" s="18" t="s">
        <v>414</v>
      </c>
      <c r="I63" s="18" t="s">
        <v>415</v>
      </c>
      <c r="J63" s="24"/>
      <c r="K63" s="24"/>
      <c r="L63" s="24"/>
      <c r="M63" s="24">
        <v>1</v>
      </c>
      <c r="N63" s="24"/>
      <c r="O63" s="24"/>
      <c r="P63" s="24"/>
      <c r="Q63" s="24"/>
      <c r="R63" s="24">
        <v>1</v>
      </c>
      <c r="S63" s="24"/>
      <c r="T63" s="24"/>
      <c r="U63" s="24"/>
      <c r="V63" s="15" t="s">
        <v>207</v>
      </c>
      <c r="W63" s="18" t="s">
        <v>70</v>
      </c>
      <c r="X63" s="87" t="s">
        <v>416</v>
      </c>
      <c r="Y63" s="18" t="s">
        <v>71</v>
      </c>
      <c r="Z63" s="24">
        <v>1</v>
      </c>
      <c r="AA63" s="24"/>
      <c r="AB63" s="24"/>
      <c r="AC63" s="24"/>
      <c r="AD63" s="24"/>
      <c r="AE63" s="24"/>
      <c r="AF63" s="24"/>
      <c r="AG63" s="24">
        <v>1</v>
      </c>
      <c r="AH63" s="24">
        <v>1</v>
      </c>
      <c r="AI63" s="24"/>
      <c r="AJ63" s="24">
        <v>1</v>
      </c>
      <c r="AK63" s="58"/>
      <c r="AL63" s="38" t="s">
        <v>417</v>
      </c>
      <c r="AM63" s="66">
        <v>44281</v>
      </c>
      <c r="AN63" s="17">
        <f>(NETWORKDAYS.INTL(B63,AM63,1,FESTIVOS!B56:B153)-1)</f>
        <v>13</v>
      </c>
    </row>
    <row r="64" spans="1:40" ht="85.25" hidden="1" customHeight="1" x14ac:dyDescent="0.35">
      <c r="A64" s="9">
        <v>2021001652</v>
      </c>
      <c r="B64" s="10">
        <v>44267</v>
      </c>
      <c r="C64" s="11">
        <v>15</v>
      </c>
      <c r="D64" s="12">
        <f>WORKDAY(B64,C64,FESTIVOS!B57:B154)</f>
        <v>44288</v>
      </c>
      <c r="E64" s="13" t="str">
        <f t="shared" ca="1" si="0"/>
        <v>Vencido hace-459días</v>
      </c>
      <c r="F64" s="14">
        <f t="shared" ca="1" si="1"/>
        <v>-459</v>
      </c>
      <c r="G64" s="18" t="s">
        <v>418</v>
      </c>
      <c r="H64" s="18" t="s">
        <v>237</v>
      </c>
      <c r="I64" s="18" t="s">
        <v>237</v>
      </c>
      <c r="J64" s="24"/>
      <c r="K64" s="24"/>
      <c r="L64" s="24"/>
      <c r="M64" s="24"/>
      <c r="N64" s="24"/>
      <c r="O64" s="24">
        <v>1</v>
      </c>
      <c r="P64" s="24"/>
      <c r="Q64" s="24"/>
      <c r="R64" s="24"/>
      <c r="S64" s="24"/>
      <c r="T64" s="24"/>
      <c r="U64" s="24"/>
      <c r="V64" s="18" t="s">
        <v>419</v>
      </c>
      <c r="W64" s="18" t="s">
        <v>243</v>
      </c>
      <c r="X64" s="87" t="s">
        <v>420</v>
      </c>
      <c r="Y64" s="18" t="s">
        <v>267</v>
      </c>
      <c r="Z64" s="24"/>
      <c r="AA64" s="24"/>
      <c r="AB64" s="24"/>
      <c r="AC64" s="24"/>
      <c r="AD64" s="24">
        <v>1</v>
      </c>
      <c r="AE64" s="24"/>
      <c r="AF64" s="24"/>
      <c r="AG64" s="24"/>
      <c r="AH64" s="24">
        <v>1</v>
      </c>
      <c r="AI64" s="24"/>
      <c r="AJ64" s="24">
        <v>1</v>
      </c>
      <c r="AK64" s="58"/>
      <c r="AL64" s="72">
        <v>2021000866</v>
      </c>
      <c r="AM64" s="66">
        <v>44274</v>
      </c>
      <c r="AN64" s="17">
        <f>(NETWORKDAYS.INTL(B64,AM64,1,FESTIVOS!B57:B154)-1)</f>
        <v>5</v>
      </c>
    </row>
    <row r="65" spans="1:40" ht="85.25" hidden="1" customHeight="1" x14ac:dyDescent="0.35">
      <c r="A65" s="9">
        <v>2021001821</v>
      </c>
      <c r="B65" s="10">
        <v>44279</v>
      </c>
      <c r="C65" s="11">
        <v>15</v>
      </c>
      <c r="D65" s="12">
        <f>WORKDAY(B65,C65,FESTIVOS!B58:B155)</f>
        <v>44300</v>
      </c>
      <c r="E65" s="13" t="str">
        <f t="shared" ca="1" si="0"/>
        <v>Vencido hace-447días</v>
      </c>
      <c r="F65" s="14">
        <f t="shared" ca="1" si="1"/>
        <v>-447</v>
      </c>
      <c r="G65" s="18" t="s">
        <v>421</v>
      </c>
      <c r="H65" s="18" t="s">
        <v>422</v>
      </c>
      <c r="I65" s="18" t="s">
        <v>423</v>
      </c>
      <c r="J65" s="24"/>
      <c r="K65" s="24">
        <v>1</v>
      </c>
      <c r="L65" s="24"/>
      <c r="M65" s="24"/>
      <c r="N65" s="24"/>
      <c r="O65" s="24"/>
      <c r="P65" s="24"/>
      <c r="Q65" s="24"/>
      <c r="R65" s="24"/>
      <c r="S65" s="24"/>
      <c r="T65" s="24"/>
      <c r="U65" s="24"/>
      <c r="V65" s="18" t="s">
        <v>424</v>
      </c>
      <c r="W65" s="18">
        <v>304</v>
      </c>
      <c r="X65" s="87" t="s">
        <v>425</v>
      </c>
      <c r="Y65" s="18" t="s">
        <v>267</v>
      </c>
      <c r="Z65" s="24"/>
      <c r="AA65" s="24"/>
      <c r="AB65" s="24">
        <v>1</v>
      </c>
      <c r="AC65" s="24"/>
      <c r="AD65" s="24"/>
      <c r="AE65" s="24"/>
      <c r="AF65" s="24"/>
      <c r="AG65" s="24"/>
      <c r="AH65" s="24">
        <v>1</v>
      </c>
      <c r="AI65" s="24"/>
      <c r="AJ65" s="24">
        <v>1</v>
      </c>
      <c r="AK65" s="58"/>
      <c r="AL65" s="72">
        <v>2021000950</v>
      </c>
      <c r="AM65" s="66">
        <v>44281</v>
      </c>
      <c r="AN65" s="17">
        <f>(NETWORKDAYS.INTL(B65,AM65,1,FESTIVOS!B58:B155)-1)</f>
        <v>2</v>
      </c>
    </row>
    <row r="66" spans="1:40" ht="85.25" hidden="1" customHeight="1" x14ac:dyDescent="0.35">
      <c r="A66" s="9">
        <v>2021001962</v>
      </c>
      <c r="B66" s="10">
        <v>44291</v>
      </c>
      <c r="C66" s="11">
        <v>15</v>
      </c>
      <c r="D66" s="12">
        <f>WORKDAY(B66,C66,FESTIVOS!B59:B156)</f>
        <v>44312</v>
      </c>
      <c r="E66" s="13" t="str">
        <f t="shared" ca="1" si="0"/>
        <v>Vencido hace-435días</v>
      </c>
      <c r="F66" s="14">
        <f t="shared" ca="1" si="1"/>
        <v>-435</v>
      </c>
      <c r="G66" s="18" t="s">
        <v>426</v>
      </c>
      <c r="H66" s="18" t="s">
        <v>427</v>
      </c>
      <c r="I66" s="18" t="s">
        <v>428</v>
      </c>
      <c r="J66" s="24"/>
      <c r="K66" s="24">
        <v>1</v>
      </c>
      <c r="L66" s="24"/>
      <c r="M66" s="24"/>
      <c r="N66" s="24"/>
      <c r="O66" s="24"/>
      <c r="P66" s="24"/>
      <c r="Q66" s="24"/>
      <c r="R66" s="24">
        <v>1</v>
      </c>
      <c r="S66" s="24"/>
      <c r="T66" s="24"/>
      <c r="U66" s="24"/>
      <c r="V66" s="15" t="s">
        <v>207</v>
      </c>
      <c r="W66" s="18" t="s">
        <v>70</v>
      </c>
      <c r="X66" s="87" t="s">
        <v>1286</v>
      </c>
      <c r="Y66" s="18" t="s">
        <v>71</v>
      </c>
      <c r="Z66" s="24">
        <v>1</v>
      </c>
      <c r="AA66" s="24"/>
      <c r="AB66" s="24"/>
      <c r="AC66" s="24"/>
      <c r="AD66" s="24"/>
      <c r="AE66" s="24"/>
      <c r="AF66" s="24"/>
      <c r="AG66" s="24">
        <v>1</v>
      </c>
      <c r="AH66" s="24">
        <v>1</v>
      </c>
      <c r="AI66" s="24"/>
      <c r="AJ66" s="24">
        <v>1</v>
      </c>
      <c r="AK66" s="58"/>
      <c r="AL66" s="73" t="s">
        <v>429</v>
      </c>
      <c r="AM66" s="66">
        <v>44313</v>
      </c>
      <c r="AN66" s="17">
        <f>(NETWORKDAYS.INTL(B66,AM66,1,FESTIVOS!B59:B156)-1)</f>
        <v>16</v>
      </c>
    </row>
    <row r="67" spans="1:40" ht="85.25" hidden="1" customHeight="1" x14ac:dyDescent="0.35">
      <c r="A67" s="9">
        <v>2021001995</v>
      </c>
      <c r="B67" s="10">
        <v>44291</v>
      </c>
      <c r="C67" s="11">
        <v>15</v>
      </c>
      <c r="D67" s="12">
        <f>WORKDAY(B67,C67,FESTIVOS!B60:B157)</f>
        <v>44312</v>
      </c>
      <c r="E67" s="13" t="str">
        <f t="shared" ca="1" si="0"/>
        <v>Vencido hace-435días</v>
      </c>
      <c r="F67" s="14">
        <f t="shared" ca="1" si="1"/>
        <v>-435</v>
      </c>
      <c r="G67" s="18" t="s">
        <v>430</v>
      </c>
      <c r="H67" s="18" t="s">
        <v>431</v>
      </c>
      <c r="I67" s="18" t="s">
        <v>432</v>
      </c>
      <c r="J67" s="24"/>
      <c r="K67" s="24">
        <v>1</v>
      </c>
      <c r="L67" s="24"/>
      <c r="M67" s="24"/>
      <c r="N67" s="24"/>
      <c r="O67" s="24"/>
      <c r="P67" s="24"/>
      <c r="Q67" s="24"/>
      <c r="R67" s="24">
        <v>1</v>
      </c>
      <c r="S67" s="24"/>
      <c r="T67" s="24"/>
      <c r="U67" s="24"/>
      <c r="V67" s="15" t="s">
        <v>207</v>
      </c>
      <c r="W67" s="18" t="s">
        <v>70</v>
      </c>
      <c r="X67" s="87" t="s">
        <v>433</v>
      </c>
      <c r="Y67" s="18" t="s">
        <v>71</v>
      </c>
      <c r="Z67" s="24">
        <v>1</v>
      </c>
      <c r="AA67" s="24"/>
      <c r="AB67" s="24"/>
      <c r="AC67" s="24"/>
      <c r="AD67" s="24"/>
      <c r="AE67" s="24"/>
      <c r="AF67" s="24"/>
      <c r="AG67" s="24">
        <v>1</v>
      </c>
      <c r="AH67" s="24">
        <v>1</v>
      </c>
      <c r="AI67" s="24"/>
      <c r="AJ67" s="24">
        <v>1</v>
      </c>
      <c r="AK67" s="58"/>
      <c r="AL67" s="72">
        <v>2021001255</v>
      </c>
      <c r="AM67" s="66">
        <v>44313</v>
      </c>
      <c r="AN67" s="17">
        <f>(NETWORKDAYS.INTL(B67,AM67,1,FESTIVOS!B60:B157)-1)</f>
        <v>16</v>
      </c>
    </row>
    <row r="68" spans="1:40" ht="85.25" hidden="1" customHeight="1" x14ac:dyDescent="0.35">
      <c r="A68" s="9">
        <v>2021001993</v>
      </c>
      <c r="B68" s="10">
        <v>44291</v>
      </c>
      <c r="C68" s="11">
        <v>15</v>
      </c>
      <c r="D68" s="12">
        <f>WORKDAY(B68,C68,FESTIVOS!B61:B158)</f>
        <v>44312</v>
      </c>
      <c r="E68" s="13" t="str">
        <f t="shared" ca="1" si="0"/>
        <v>Vencido hace-435días</v>
      </c>
      <c r="F68" s="14">
        <f t="shared" ca="1" si="1"/>
        <v>-435</v>
      </c>
      <c r="G68" s="18" t="s">
        <v>434</v>
      </c>
      <c r="H68" s="18">
        <v>37828271</v>
      </c>
      <c r="I68" s="18" t="s">
        <v>435</v>
      </c>
      <c r="J68" s="24"/>
      <c r="K68" s="24">
        <v>1</v>
      </c>
      <c r="L68" s="24"/>
      <c r="M68" s="24"/>
      <c r="N68" s="24"/>
      <c r="O68" s="24"/>
      <c r="P68" s="24"/>
      <c r="Q68" s="24"/>
      <c r="R68" s="24">
        <v>1</v>
      </c>
      <c r="S68" s="24"/>
      <c r="T68" s="24"/>
      <c r="U68" s="24"/>
      <c r="V68" s="15" t="s">
        <v>207</v>
      </c>
      <c r="W68" s="18" t="s">
        <v>70</v>
      </c>
      <c r="X68" s="87" t="s">
        <v>436</v>
      </c>
      <c r="Y68" s="18" t="s">
        <v>71</v>
      </c>
      <c r="Z68" s="24">
        <v>1</v>
      </c>
      <c r="AA68" s="24"/>
      <c r="AB68" s="24"/>
      <c r="AC68" s="24"/>
      <c r="AD68" s="24"/>
      <c r="AE68" s="24"/>
      <c r="AF68" s="24"/>
      <c r="AG68" s="24">
        <v>1</v>
      </c>
      <c r="AH68" s="24">
        <v>1</v>
      </c>
      <c r="AI68" s="24"/>
      <c r="AJ68" s="24">
        <v>1</v>
      </c>
      <c r="AK68" s="58"/>
      <c r="AL68" s="72">
        <v>2021001256</v>
      </c>
      <c r="AM68" s="66">
        <v>44313</v>
      </c>
      <c r="AN68" s="17">
        <f>(NETWORKDAYS.INTL(B68,AM68,1,FESTIVOS!B61:B158)-1)</f>
        <v>16</v>
      </c>
    </row>
    <row r="69" spans="1:40" ht="85.25" hidden="1" customHeight="1" x14ac:dyDescent="0.35">
      <c r="A69" s="9">
        <v>2021002099</v>
      </c>
      <c r="B69" s="10">
        <v>44293</v>
      </c>
      <c r="C69" s="11">
        <v>15</v>
      </c>
      <c r="D69" s="12">
        <f>WORKDAY(B69,C69,FESTIVOS!B62:B159)</f>
        <v>44314</v>
      </c>
      <c r="E69" s="13" t="str">
        <f t="shared" ca="1" si="0"/>
        <v>Vencido hace-433días</v>
      </c>
      <c r="F69" s="14">
        <f t="shared" ca="1" si="1"/>
        <v>-433</v>
      </c>
      <c r="G69" s="18" t="s">
        <v>437</v>
      </c>
      <c r="H69" s="18" t="s">
        <v>438</v>
      </c>
      <c r="I69" s="18" t="s">
        <v>439</v>
      </c>
      <c r="J69" s="24"/>
      <c r="K69" s="24">
        <v>1</v>
      </c>
      <c r="L69" s="24"/>
      <c r="M69" s="24"/>
      <c r="N69" s="24"/>
      <c r="O69" s="24"/>
      <c r="P69" s="24"/>
      <c r="Q69" s="24"/>
      <c r="R69" s="24">
        <v>1</v>
      </c>
      <c r="S69" s="24"/>
      <c r="T69" s="24"/>
      <c r="U69" s="24"/>
      <c r="V69" s="15" t="s">
        <v>234</v>
      </c>
      <c r="W69" s="18" t="s">
        <v>70</v>
      </c>
      <c r="X69" s="87" t="s">
        <v>440</v>
      </c>
      <c r="Y69" s="18" t="s">
        <v>71</v>
      </c>
      <c r="Z69" s="24">
        <v>1</v>
      </c>
      <c r="AA69" s="24"/>
      <c r="AB69" s="24"/>
      <c r="AC69" s="24"/>
      <c r="AD69" s="24"/>
      <c r="AE69" s="24"/>
      <c r="AF69" s="24"/>
      <c r="AG69" s="24">
        <v>1</v>
      </c>
      <c r="AH69" s="24">
        <v>1</v>
      </c>
      <c r="AI69" s="24"/>
      <c r="AJ69" s="24">
        <v>1</v>
      </c>
      <c r="AK69" s="58"/>
      <c r="AL69" s="72">
        <v>2021001280</v>
      </c>
      <c r="AM69" s="66">
        <v>44314</v>
      </c>
      <c r="AN69" s="17">
        <f>(NETWORKDAYS.INTL(B69,AM69,1,FESTIVOS!B62:B159)-1)</f>
        <v>15</v>
      </c>
    </row>
    <row r="70" spans="1:40" ht="85.25" hidden="1" customHeight="1" x14ac:dyDescent="0.35">
      <c r="A70" s="9">
        <v>2021002140</v>
      </c>
      <c r="B70" s="10">
        <v>44294</v>
      </c>
      <c r="C70" s="11">
        <v>15</v>
      </c>
      <c r="D70" s="12">
        <f>WORKDAY(B70,C70,FESTIVOS!B63:B160)</f>
        <v>44315</v>
      </c>
      <c r="E70" s="13" t="str">
        <f t="shared" ca="1" si="0"/>
        <v>Vencido hace-432días</v>
      </c>
      <c r="F70" s="14">
        <f t="shared" ca="1" si="1"/>
        <v>-432</v>
      </c>
      <c r="G70" s="18" t="s">
        <v>441</v>
      </c>
      <c r="H70" s="18" t="s">
        <v>442</v>
      </c>
      <c r="I70" s="18" t="s">
        <v>443</v>
      </c>
      <c r="J70" s="24"/>
      <c r="K70" s="24">
        <v>1</v>
      </c>
      <c r="L70" s="24"/>
      <c r="M70" s="24"/>
      <c r="N70" s="24"/>
      <c r="O70" s="24"/>
      <c r="P70" s="24"/>
      <c r="Q70" s="24"/>
      <c r="R70" s="24">
        <v>1</v>
      </c>
      <c r="S70" s="24"/>
      <c r="T70" s="24"/>
      <c r="U70" s="24"/>
      <c r="V70" s="15" t="s">
        <v>207</v>
      </c>
      <c r="W70" s="18" t="s">
        <v>70</v>
      </c>
      <c r="X70" s="87" t="s">
        <v>444</v>
      </c>
      <c r="Y70" s="18" t="s">
        <v>71</v>
      </c>
      <c r="Z70" s="24">
        <v>1</v>
      </c>
      <c r="AA70" s="24"/>
      <c r="AB70" s="24"/>
      <c r="AC70" s="24"/>
      <c r="AD70" s="24"/>
      <c r="AE70" s="24"/>
      <c r="AF70" s="24"/>
      <c r="AG70" s="24">
        <v>1</v>
      </c>
      <c r="AH70" s="24">
        <v>1</v>
      </c>
      <c r="AI70" s="24"/>
      <c r="AJ70" s="24">
        <v>1</v>
      </c>
      <c r="AK70" s="58"/>
      <c r="AL70" s="72">
        <v>2021001308</v>
      </c>
      <c r="AM70" s="66">
        <v>44316</v>
      </c>
      <c r="AN70" s="17">
        <f>(NETWORKDAYS.INTL(B70,AM70,1,FESTIVOS!B63:B160)-1)</f>
        <v>16</v>
      </c>
    </row>
    <row r="71" spans="1:40" ht="85.25" hidden="1" customHeight="1" x14ac:dyDescent="0.35">
      <c r="A71" s="9">
        <v>2021002141</v>
      </c>
      <c r="B71" s="10">
        <v>44294</v>
      </c>
      <c r="C71" s="11">
        <v>15</v>
      </c>
      <c r="D71" s="12">
        <f>WORKDAY(B71,C71,FESTIVOS!B64:B161)</f>
        <v>44315</v>
      </c>
      <c r="E71" s="13" t="str">
        <f t="shared" ca="1" si="0"/>
        <v>Vencido hace-432días</v>
      </c>
      <c r="F71" s="14">
        <f t="shared" ca="1" si="1"/>
        <v>-432</v>
      </c>
      <c r="G71" s="18" t="s">
        <v>445</v>
      </c>
      <c r="H71" s="18" t="s">
        <v>446</v>
      </c>
      <c r="I71" s="18" t="s">
        <v>447</v>
      </c>
      <c r="J71" s="24"/>
      <c r="K71" s="24">
        <v>1</v>
      </c>
      <c r="L71" s="24"/>
      <c r="M71" s="24"/>
      <c r="N71" s="24"/>
      <c r="O71" s="24"/>
      <c r="P71" s="24"/>
      <c r="Q71" s="24"/>
      <c r="R71" s="24">
        <v>1</v>
      </c>
      <c r="S71" s="24"/>
      <c r="T71" s="24"/>
      <c r="U71" s="24"/>
      <c r="V71" s="15" t="s">
        <v>234</v>
      </c>
      <c r="W71" s="18" t="s">
        <v>70</v>
      </c>
      <c r="X71" s="87" t="s">
        <v>448</v>
      </c>
      <c r="Y71" s="18" t="s">
        <v>71</v>
      </c>
      <c r="Z71" s="24">
        <v>1</v>
      </c>
      <c r="AA71" s="24"/>
      <c r="AB71" s="24"/>
      <c r="AC71" s="24"/>
      <c r="AD71" s="24"/>
      <c r="AE71" s="24"/>
      <c r="AF71" s="24"/>
      <c r="AG71" s="24">
        <v>1</v>
      </c>
      <c r="AH71" s="24">
        <v>1</v>
      </c>
      <c r="AI71" s="24"/>
      <c r="AJ71" s="24">
        <v>1</v>
      </c>
      <c r="AK71" s="58"/>
      <c r="AL71" s="38">
        <v>2021001310</v>
      </c>
      <c r="AM71" s="66">
        <v>44316</v>
      </c>
      <c r="AN71" s="17">
        <f>(NETWORKDAYS.INTL(B71,AM71,1,FESTIVOS!B64:B161)-1)</f>
        <v>16</v>
      </c>
    </row>
    <row r="72" spans="1:40" ht="85.25" hidden="1" customHeight="1" x14ac:dyDescent="0.35">
      <c r="A72" s="9">
        <v>2021002181</v>
      </c>
      <c r="B72" s="10">
        <v>44295</v>
      </c>
      <c r="C72" s="11">
        <v>15</v>
      </c>
      <c r="D72" s="12">
        <f>WORKDAY(B72,C72,FESTIVOS!B65:B162)</f>
        <v>44316</v>
      </c>
      <c r="E72" s="13" t="str">
        <f t="shared" ca="1" si="0"/>
        <v>Vencido hace-431días</v>
      </c>
      <c r="F72" s="14">
        <f t="shared" ca="1" si="1"/>
        <v>-431</v>
      </c>
      <c r="G72" s="18" t="s">
        <v>449</v>
      </c>
      <c r="H72" s="18" t="s">
        <v>450</v>
      </c>
      <c r="I72" s="18" t="s">
        <v>451</v>
      </c>
      <c r="J72" s="24"/>
      <c r="K72" s="24">
        <v>1</v>
      </c>
      <c r="L72" s="24"/>
      <c r="M72" s="24"/>
      <c r="N72" s="24"/>
      <c r="O72" s="24"/>
      <c r="P72" s="24"/>
      <c r="Q72" s="24"/>
      <c r="R72" s="24">
        <v>1</v>
      </c>
      <c r="S72" s="24"/>
      <c r="T72" s="24"/>
      <c r="U72" s="24"/>
      <c r="V72" s="15" t="s">
        <v>207</v>
      </c>
      <c r="W72" s="18" t="s">
        <v>70</v>
      </c>
      <c r="X72" s="87" t="s">
        <v>452</v>
      </c>
      <c r="Y72" s="18" t="s">
        <v>71</v>
      </c>
      <c r="Z72" s="24">
        <v>1</v>
      </c>
      <c r="AA72" s="24"/>
      <c r="AB72" s="24"/>
      <c r="AC72" s="24"/>
      <c r="AD72" s="24"/>
      <c r="AE72" s="24"/>
      <c r="AF72" s="24"/>
      <c r="AG72" s="24">
        <v>1</v>
      </c>
      <c r="AH72" s="24">
        <v>1</v>
      </c>
      <c r="AI72" s="24"/>
      <c r="AJ72" s="24">
        <v>1</v>
      </c>
      <c r="AK72" s="58"/>
      <c r="AL72" s="72">
        <v>2021001103</v>
      </c>
      <c r="AM72" s="66">
        <v>44300</v>
      </c>
      <c r="AN72" s="17">
        <f>(NETWORKDAYS.INTL(B72,AM72,1,FESTIVOS!B65:B162)-1)</f>
        <v>3</v>
      </c>
    </row>
    <row r="73" spans="1:40" ht="85.25" hidden="1" customHeight="1" x14ac:dyDescent="0.35">
      <c r="A73" s="9">
        <v>2021002175</v>
      </c>
      <c r="B73" s="10">
        <v>44295</v>
      </c>
      <c r="C73" s="11">
        <v>15</v>
      </c>
      <c r="D73" s="12">
        <f>WORKDAY(B73,C73,FESTIVOS!B66:B163)</f>
        <v>44316</v>
      </c>
      <c r="E73" s="13" t="str">
        <f t="shared" ca="1" si="0"/>
        <v>Vencido hace-431días</v>
      </c>
      <c r="F73" s="14">
        <f t="shared" ca="1" si="1"/>
        <v>-431</v>
      </c>
      <c r="G73" s="18" t="s">
        <v>453</v>
      </c>
      <c r="H73" s="18" t="s">
        <v>454</v>
      </c>
      <c r="I73" s="18" t="s">
        <v>455</v>
      </c>
      <c r="J73" s="24"/>
      <c r="K73" s="24">
        <v>1</v>
      </c>
      <c r="L73" s="24"/>
      <c r="M73" s="24"/>
      <c r="N73" s="24"/>
      <c r="O73" s="24"/>
      <c r="P73" s="24"/>
      <c r="Q73" s="24"/>
      <c r="R73" s="24">
        <v>1</v>
      </c>
      <c r="S73" s="24"/>
      <c r="T73" s="24"/>
      <c r="U73" s="24"/>
      <c r="V73" s="15" t="s">
        <v>207</v>
      </c>
      <c r="W73" s="18" t="s">
        <v>70</v>
      </c>
      <c r="X73" s="87" t="s">
        <v>456</v>
      </c>
      <c r="Y73" s="18" t="s">
        <v>71</v>
      </c>
      <c r="Z73" s="24">
        <v>1</v>
      </c>
      <c r="AA73" s="24"/>
      <c r="AB73" s="24"/>
      <c r="AC73" s="24"/>
      <c r="AD73" s="24"/>
      <c r="AE73" s="24"/>
      <c r="AF73" s="24"/>
      <c r="AG73" s="24">
        <v>1</v>
      </c>
      <c r="AH73" s="24">
        <v>1</v>
      </c>
      <c r="AI73" s="24"/>
      <c r="AJ73" s="24">
        <v>1</v>
      </c>
      <c r="AK73" s="58"/>
      <c r="AL73" s="72">
        <v>2021001102</v>
      </c>
      <c r="AM73" s="66">
        <v>44300</v>
      </c>
      <c r="AN73" s="17">
        <f>(NETWORKDAYS.INTL(B73,AM73,1,FESTIVOS!B66:B163)-1)</f>
        <v>3</v>
      </c>
    </row>
    <row r="74" spans="1:40" ht="85.25" hidden="1" customHeight="1" x14ac:dyDescent="0.35">
      <c r="A74" s="9">
        <v>2021002189</v>
      </c>
      <c r="B74" s="10">
        <v>44298</v>
      </c>
      <c r="C74" s="11">
        <v>15</v>
      </c>
      <c r="D74" s="12">
        <f>WORKDAY(B74,C74,FESTIVOS!B67:B164)</f>
        <v>44319</v>
      </c>
      <c r="E74" s="13" t="str">
        <f t="shared" ref="E74:E137" ca="1" si="2">IF(F74&lt;0,"Vencido hace"&amp;F74&amp;"días",IF(F74=0,"Vence hoy",IF(F74&lt;4,"Tiene "&amp;F74&amp;" días","Faltan "&amp;F74&amp;" días")))</f>
        <v>Vencido hace-428días</v>
      </c>
      <c r="F74" s="14">
        <f t="shared" ref="F74:F137" ca="1" si="3">D74-$D$4</f>
        <v>-428</v>
      </c>
      <c r="G74" s="18" t="s">
        <v>457</v>
      </c>
      <c r="H74" s="18" t="s">
        <v>458</v>
      </c>
      <c r="I74" s="18" t="s">
        <v>459</v>
      </c>
      <c r="J74" s="24"/>
      <c r="K74" s="24">
        <v>1</v>
      </c>
      <c r="L74" s="24"/>
      <c r="M74" s="24"/>
      <c r="N74" s="24"/>
      <c r="O74" s="24"/>
      <c r="P74" s="24"/>
      <c r="Q74" s="24"/>
      <c r="R74" s="24">
        <v>1</v>
      </c>
      <c r="S74" s="24"/>
      <c r="T74" s="24"/>
      <c r="U74" s="24"/>
      <c r="V74" s="15" t="s">
        <v>234</v>
      </c>
      <c r="W74" s="18" t="s">
        <v>70</v>
      </c>
      <c r="X74" s="87" t="s">
        <v>460</v>
      </c>
      <c r="Y74" s="18" t="s">
        <v>71</v>
      </c>
      <c r="Z74" s="24">
        <v>1</v>
      </c>
      <c r="AA74" s="24"/>
      <c r="AB74" s="24"/>
      <c r="AC74" s="24"/>
      <c r="AD74" s="24"/>
      <c r="AE74" s="24"/>
      <c r="AF74" s="24"/>
      <c r="AG74" s="24">
        <v>1</v>
      </c>
      <c r="AH74" s="24">
        <v>1</v>
      </c>
      <c r="AI74" s="24"/>
      <c r="AJ74" s="24">
        <v>1</v>
      </c>
      <c r="AK74" s="58"/>
      <c r="AL74" s="72">
        <v>2021001375</v>
      </c>
      <c r="AM74" s="66">
        <v>44320</v>
      </c>
      <c r="AN74" s="17">
        <f>(NETWORKDAYS.INTL(B74,AM74,1,FESTIVOS!B67:B164)-1)</f>
        <v>16</v>
      </c>
    </row>
    <row r="75" spans="1:40" ht="85.25" hidden="1" customHeight="1" x14ac:dyDescent="0.35">
      <c r="A75" s="9">
        <v>2021002211</v>
      </c>
      <c r="B75" s="10">
        <v>44298</v>
      </c>
      <c r="C75" s="11">
        <v>15</v>
      </c>
      <c r="D75" s="12">
        <f>WORKDAY(B75,C75,FESTIVOS!B68:B165)</f>
        <v>44319</v>
      </c>
      <c r="E75" s="13" t="str">
        <f t="shared" ca="1" si="2"/>
        <v>Vencido hace-428días</v>
      </c>
      <c r="F75" s="14">
        <f t="shared" ca="1" si="3"/>
        <v>-428</v>
      </c>
      <c r="G75" s="18" t="s">
        <v>461</v>
      </c>
      <c r="H75" s="18" t="s">
        <v>462</v>
      </c>
      <c r="I75" s="18" t="s">
        <v>463</v>
      </c>
      <c r="J75" s="24"/>
      <c r="K75" s="24">
        <v>1</v>
      </c>
      <c r="L75" s="24"/>
      <c r="M75" s="24"/>
      <c r="N75" s="24"/>
      <c r="O75" s="24"/>
      <c r="P75" s="24"/>
      <c r="Q75" s="24"/>
      <c r="R75" s="24">
        <v>1</v>
      </c>
      <c r="S75" s="24"/>
      <c r="T75" s="24"/>
      <c r="U75" s="24"/>
      <c r="V75" s="15" t="s">
        <v>207</v>
      </c>
      <c r="W75" s="18" t="s">
        <v>70</v>
      </c>
      <c r="X75" s="87" t="s">
        <v>464</v>
      </c>
      <c r="Y75" s="18" t="s">
        <v>71</v>
      </c>
      <c r="Z75" s="24">
        <v>1</v>
      </c>
      <c r="AA75" s="24"/>
      <c r="AB75" s="24"/>
      <c r="AC75" s="24"/>
      <c r="AD75" s="24"/>
      <c r="AE75" s="24"/>
      <c r="AF75" s="24"/>
      <c r="AG75" s="24">
        <v>1</v>
      </c>
      <c r="AH75" s="24">
        <v>1</v>
      </c>
      <c r="AI75" s="24"/>
      <c r="AJ75" s="24">
        <v>1</v>
      </c>
      <c r="AK75" s="58"/>
      <c r="AL75" s="72">
        <v>2021001366</v>
      </c>
      <c r="AM75" s="66">
        <v>44320</v>
      </c>
      <c r="AN75" s="17">
        <f>(NETWORKDAYS.INTL(B75,AM75,1,FESTIVOS!B68:B165)-1)</f>
        <v>16</v>
      </c>
    </row>
    <row r="76" spans="1:40" ht="85.25" hidden="1" customHeight="1" x14ac:dyDescent="0.35">
      <c r="A76" s="9">
        <v>2021002246</v>
      </c>
      <c r="B76" s="10">
        <v>44299</v>
      </c>
      <c r="C76" s="11">
        <v>15</v>
      </c>
      <c r="D76" s="12">
        <f>WORKDAY(B76,C76,FESTIVOS!B69:B166)</f>
        <v>44320</v>
      </c>
      <c r="E76" s="13" t="str">
        <f t="shared" ca="1" si="2"/>
        <v>Vencido hace-427días</v>
      </c>
      <c r="F76" s="14">
        <f t="shared" ca="1" si="3"/>
        <v>-427</v>
      </c>
      <c r="G76" s="18" t="s">
        <v>465</v>
      </c>
      <c r="H76" s="18" t="s">
        <v>466</v>
      </c>
      <c r="I76" s="18" t="s">
        <v>467</v>
      </c>
      <c r="J76" s="24"/>
      <c r="K76" s="24">
        <v>1</v>
      </c>
      <c r="L76" s="24"/>
      <c r="M76" s="24"/>
      <c r="N76" s="24"/>
      <c r="O76" s="24"/>
      <c r="P76" s="24"/>
      <c r="Q76" s="24"/>
      <c r="R76" s="24">
        <v>1</v>
      </c>
      <c r="S76" s="24"/>
      <c r="T76" s="24"/>
      <c r="U76" s="24"/>
      <c r="V76" s="15" t="s">
        <v>207</v>
      </c>
      <c r="W76" s="18" t="s">
        <v>70</v>
      </c>
      <c r="X76" s="87" t="s">
        <v>468</v>
      </c>
      <c r="Y76" s="18" t="s">
        <v>71</v>
      </c>
      <c r="Z76" s="24">
        <v>1</v>
      </c>
      <c r="AA76" s="24"/>
      <c r="AB76" s="24"/>
      <c r="AC76" s="24"/>
      <c r="AD76" s="24"/>
      <c r="AE76" s="24"/>
      <c r="AF76" s="24"/>
      <c r="AG76" s="24">
        <v>1</v>
      </c>
      <c r="AH76" s="24">
        <v>1</v>
      </c>
      <c r="AI76" s="24"/>
      <c r="AJ76" s="24">
        <v>1</v>
      </c>
      <c r="AK76" s="58"/>
      <c r="AL76" s="72">
        <v>2021001377</v>
      </c>
      <c r="AM76" s="66">
        <v>44320</v>
      </c>
      <c r="AN76" s="17">
        <f>(NETWORKDAYS.INTL(B76,AM76,1,FESTIVOS!B69:B166)-1)</f>
        <v>15</v>
      </c>
    </row>
    <row r="77" spans="1:40" ht="85.25" hidden="1" customHeight="1" x14ac:dyDescent="0.35">
      <c r="A77" s="9">
        <v>2021002253</v>
      </c>
      <c r="B77" s="10">
        <v>44299</v>
      </c>
      <c r="C77" s="11">
        <v>15</v>
      </c>
      <c r="D77" s="12">
        <f>WORKDAY(B77,C77,FESTIVOS!B70:B167)</f>
        <v>44320</v>
      </c>
      <c r="E77" s="13" t="str">
        <f t="shared" ca="1" si="2"/>
        <v>Vencido hace-427días</v>
      </c>
      <c r="F77" s="14">
        <f t="shared" ca="1" si="3"/>
        <v>-427</v>
      </c>
      <c r="G77" s="18" t="s">
        <v>469</v>
      </c>
      <c r="H77" s="18" t="s">
        <v>470</v>
      </c>
      <c r="I77" s="18" t="s">
        <v>471</v>
      </c>
      <c r="J77" s="24"/>
      <c r="K77" s="24">
        <v>1</v>
      </c>
      <c r="L77" s="24"/>
      <c r="M77" s="24"/>
      <c r="N77" s="24"/>
      <c r="O77" s="24"/>
      <c r="P77" s="24"/>
      <c r="Q77" s="24"/>
      <c r="R77" s="24">
        <v>1</v>
      </c>
      <c r="S77" s="24"/>
      <c r="T77" s="24"/>
      <c r="U77" s="24"/>
      <c r="V77" s="15" t="s">
        <v>207</v>
      </c>
      <c r="W77" s="18" t="s">
        <v>70</v>
      </c>
      <c r="X77" s="87" t="s">
        <v>472</v>
      </c>
      <c r="Y77" s="18" t="s">
        <v>71</v>
      </c>
      <c r="Z77" s="24">
        <v>1</v>
      </c>
      <c r="AA77" s="24"/>
      <c r="AB77" s="24"/>
      <c r="AC77" s="24"/>
      <c r="AD77" s="24"/>
      <c r="AE77" s="24"/>
      <c r="AF77" s="24"/>
      <c r="AG77" s="24">
        <v>1</v>
      </c>
      <c r="AH77" s="24">
        <v>1</v>
      </c>
      <c r="AI77" s="24"/>
      <c r="AJ77" s="24">
        <v>1</v>
      </c>
      <c r="AK77" s="58"/>
      <c r="AL77" s="38">
        <v>2021001369</v>
      </c>
      <c r="AM77" s="66">
        <v>44320</v>
      </c>
      <c r="AN77" s="17">
        <f>(NETWORKDAYS.INTL(B77,AM77,1,FESTIVOS!B70:B167)-1)</f>
        <v>15</v>
      </c>
    </row>
    <row r="78" spans="1:40" ht="85.25" hidden="1" customHeight="1" x14ac:dyDescent="0.35">
      <c r="A78" s="9">
        <v>2021002252</v>
      </c>
      <c r="B78" s="10">
        <v>44299</v>
      </c>
      <c r="C78" s="11">
        <v>15</v>
      </c>
      <c r="D78" s="12">
        <f>WORKDAY(B78,C78,FESTIVOS!B71:B168)</f>
        <v>44320</v>
      </c>
      <c r="E78" s="13" t="str">
        <f t="shared" ca="1" si="2"/>
        <v>Vencido hace-427días</v>
      </c>
      <c r="F78" s="14">
        <f t="shared" ca="1" si="3"/>
        <v>-427</v>
      </c>
      <c r="G78" s="18" t="s">
        <v>473</v>
      </c>
      <c r="H78" s="18" t="s">
        <v>474</v>
      </c>
      <c r="I78" s="18" t="s">
        <v>475</v>
      </c>
      <c r="J78" s="24"/>
      <c r="K78" s="24">
        <v>1</v>
      </c>
      <c r="L78" s="24"/>
      <c r="M78" s="24"/>
      <c r="N78" s="24"/>
      <c r="O78" s="24"/>
      <c r="P78" s="24"/>
      <c r="Q78" s="24"/>
      <c r="R78" s="24">
        <v>1</v>
      </c>
      <c r="S78" s="24"/>
      <c r="T78" s="24"/>
      <c r="U78" s="24"/>
      <c r="V78" s="15" t="s">
        <v>234</v>
      </c>
      <c r="W78" s="18" t="s">
        <v>70</v>
      </c>
      <c r="X78" s="87" t="s">
        <v>476</v>
      </c>
      <c r="Y78" s="18" t="s">
        <v>71</v>
      </c>
      <c r="Z78" s="24">
        <v>1</v>
      </c>
      <c r="AA78" s="24"/>
      <c r="AB78" s="24"/>
      <c r="AC78" s="24"/>
      <c r="AD78" s="24"/>
      <c r="AE78" s="24"/>
      <c r="AF78" s="24"/>
      <c r="AG78" s="24">
        <v>1</v>
      </c>
      <c r="AH78" s="24">
        <v>1</v>
      </c>
      <c r="AI78" s="24"/>
      <c r="AJ78" s="24">
        <v>1</v>
      </c>
      <c r="AK78" s="58"/>
      <c r="AL78" s="38">
        <v>2021001313</v>
      </c>
      <c r="AM78" s="66">
        <v>44316</v>
      </c>
      <c r="AN78" s="17">
        <f>(NETWORKDAYS.INTL(B78,AM78,1,FESTIVOS!B71:B168)-1)</f>
        <v>13</v>
      </c>
    </row>
    <row r="79" spans="1:40" ht="85.25" hidden="1" customHeight="1" x14ac:dyDescent="0.35">
      <c r="A79" s="9">
        <v>2021002250</v>
      </c>
      <c r="B79" s="10">
        <v>44299</v>
      </c>
      <c r="C79" s="11">
        <v>15</v>
      </c>
      <c r="D79" s="12">
        <f>WORKDAY(B79,C79,FESTIVOS!B72:B169)</f>
        <v>44320</v>
      </c>
      <c r="E79" s="13" t="str">
        <f t="shared" ca="1" si="2"/>
        <v>Vencido hace-427días</v>
      </c>
      <c r="F79" s="14">
        <f t="shared" ca="1" si="3"/>
        <v>-427</v>
      </c>
      <c r="G79" s="18" t="s">
        <v>477</v>
      </c>
      <c r="H79" s="18" t="s">
        <v>478</v>
      </c>
      <c r="I79" s="18" t="s">
        <v>479</v>
      </c>
      <c r="J79" s="24"/>
      <c r="K79" s="24">
        <v>1</v>
      </c>
      <c r="L79" s="24"/>
      <c r="M79" s="24"/>
      <c r="N79" s="24"/>
      <c r="O79" s="24"/>
      <c r="P79" s="24"/>
      <c r="Q79" s="24"/>
      <c r="R79" s="24">
        <v>1</v>
      </c>
      <c r="S79" s="24"/>
      <c r="T79" s="24"/>
      <c r="U79" s="24"/>
      <c r="V79" s="15" t="s">
        <v>234</v>
      </c>
      <c r="W79" s="18" t="s">
        <v>70</v>
      </c>
      <c r="X79" s="87" t="s">
        <v>480</v>
      </c>
      <c r="Y79" s="18" t="s">
        <v>71</v>
      </c>
      <c r="Z79" s="24">
        <v>1</v>
      </c>
      <c r="AA79" s="24"/>
      <c r="AB79" s="24"/>
      <c r="AC79" s="24"/>
      <c r="AD79" s="24"/>
      <c r="AE79" s="24"/>
      <c r="AF79" s="24"/>
      <c r="AG79" s="24">
        <v>1</v>
      </c>
      <c r="AH79" s="24">
        <v>1</v>
      </c>
      <c r="AI79" s="24"/>
      <c r="AJ79" s="24">
        <v>1</v>
      </c>
      <c r="AK79" s="58"/>
      <c r="AL79" s="72">
        <v>2021001370</v>
      </c>
      <c r="AM79" s="66">
        <v>44320</v>
      </c>
      <c r="AN79" s="17">
        <f>(NETWORKDAYS.INTL(B79,AM79,1,FESTIVOS!B72:B169)-1)</f>
        <v>15</v>
      </c>
    </row>
    <row r="80" spans="1:40" ht="85.25" hidden="1" customHeight="1" x14ac:dyDescent="0.35">
      <c r="A80" s="9">
        <v>2021002249</v>
      </c>
      <c r="B80" s="10">
        <v>44299</v>
      </c>
      <c r="C80" s="11">
        <v>15</v>
      </c>
      <c r="D80" s="12">
        <f>WORKDAY(B80,C80,FESTIVOS!B73:B170)</f>
        <v>44320</v>
      </c>
      <c r="E80" s="13" t="str">
        <f t="shared" ca="1" si="2"/>
        <v>Vencido hace-427días</v>
      </c>
      <c r="F80" s="14">
        <f t="shared" ca="1" si="3"/>
        <v>-427</v>
      </c>
      <c r="G80" s="18" t="s">
        <v>481</v>
      </c>
      <c r="H80" s="18" t="s">
        <v>482</v>
      </c>
      <c r="I80" s="18" t="s">
        <v>483</v>
      </c>
      <c r="J80" s="24"/>
      <c r="K80" s="24">
        <v>1</v>
      </c>
      <c r="L80" s="24"/>
      <c r="M80" s="24"/>
      <c r="N80" s="24"/>
      <c r="O80" s="24"/>
      <c r="P80" s="24"/>
      <c r="Q80" s="24"/>
      <c r="R80" s="24">
        <v>1</v>
      </c>
      <c r="S80" s="24"/>
      <c r="T80" s="24"/>
      <c r="U80" s="24"/>
      <c r="V80" s="15" t="s">
        <v>207</v>
      </c>
      <c r="W80" s="18" t="s">
        <v>70</v>
      </c>
      <c r="X80" s="87" t="s">
        <v>484</v>
      </c>
      <c r="Y80" s="18" t="s">
        <v>71</v>
      </c>
      <c r="Z80" s="24">
        <v>1</v>
      </c>
      <c r="AA80" s="24"/>
      <c r="AB80" s="24"/>
      <c r="AC80" s="24"/>
      <c r="AD80" s="24"/>
      <c r="AE80" s="24"/>
      <c r="AF80" s="24"/>
      <c r="AG80" s="24">
        <v>1</v>
      </c>
      <c r="AH80" s="24">
        <v>1</v>
      </c>
      <c r="AI80" s="24"/>
      <c r="AJ80" s="24">
        <v>1</v>
      </c>
      <c r="AK80" s="58"/>
      <c r="AL80" s="72">
        <v>2021001376</v>
      </c>
      <c r="AM80" s="66">
        <v>44320</v>
      </c>
      <c r="AN80" s="17">
        <f>(NETWORKDAYS.INTL(B80,AM80,1,FESTIVOS!B73:B170)-1)</f>
        <v>15</v>
      </c>
    </row>
    <row r="81" spans="1:40" ht="85.25" hidden="1" customHeight="1" x14ac:dyDescent="0.35">
      <c r="A81" s="9">
        <v>2021002257</v>
      </c>
      <c r="B81" s="10">
        <v>44299</v>
      </c>
      <c r="C81" s="11">
        <v>15</v>
      </c>
      <c r="D81" s="12">
        <f>WORKDAY(B81,C81,FESTIVOS!B74:B171)</f>
        <v>44320</v>
      </c>
      <c r="E81" s="13" t="str">
        <f t="shared" ca="1" si="2"/>
        <v>Vencido hace-427días</v>
      </c>
      <c r="F81" s="14">
        <f t="shared" ca="1" si="3"/>
        <v>-427</v>
      </c>
      <c r="G81" s="18" t="s">
        <v>485</v>
      </c>
      <c r="H81" s="18" t="s">
        <v>486</v>
      </c>
      <c r="I81" s="18" t="s">
        <v>487</v>
      </c>
      <c r="J81" s="24"/>
      <c r="K81" s="24">
        <v>1</v>
      </c>
      <c r="L81" s="24"/>
      <c r="M81" s="24"/>
      <c r="N81" s="24"/>
      <c r="O81" s="24"/>
      <c r="P81" s="24"/>
      <c r="Q81" s="24"/>
      <c r="R81" s="24">
        <v>1</v>
      </c>
      <c r="S81" s="24"/>
      <c r="T81" s="24"/>
      <c r="U81" s="24"/>
      <c r="V81" s="15" t="s">
        <v>234</v>
      </c>
      <c r="W81" s="18" t="s">
        <v>70</v>
      </c>
      <c r="X81" s="87" t="s">
        <v>488</v>
      </c>
      <c r="Y81" s="18" t="s">
        <v>71</v>
      </c>
      <c r="Z81" s="24">
        <v>1</v>
      </c>
      <c r="AA81" s="24"/>
      <c r="AB81" s="24"/>
      <c r="AC81" s="24"/>
      <c r="AD81" s="24"/>
      <c r="AE81" s="24"/>
      <c r="AF81" s="24"/>
      <c r="AG81" s="24">
        <v>1</v>
      </c>
      <c r="AH81" s="24">
        <v>1</v>
      </c>
      <c r="AI81" s="24"/>
      <c r="AJ81" s="24">
        <v>1</v>
      </c>
      <c r="AK81" s="58"/>
      <c r="AL81" s="72">
        <v>2021001312</v>
      </c>
      <c r="AM81" s="66">
        <v>44316</v>
      </c>
      <c r="AN81" s="17">
        <f>(NETWORKDAYS.INTL(B81,AM81,1,FESTIVOS!B74:B171)-1)</f>
        <v>13</v>
      </c>
    </row>
    <row r="82" spans="1:40" ht="85.25" hidden="1" customHeight="1" x14ac:dyDescent="0.35">
      <c r="A82" s="9">
        <v>2021002248</v>
      </c>
      <c r="B82" s="10">
        <v>44299</v>
      </c>
      <c r="C82" s="11">
        <v>15</v>
      </c>
      <c r="D82" s="12">
        <f>WORKDAY(B82,C82,FESTIVOS!B75:B172)</f>
        <v>44320</v>
      </c>
      <c r="E82" s="13" t="str">
        <f t="shared" ca="1" si="2"/>
        <v>Vencido hace-427días</v>
      </c>
      <c r="F82" s="14">
        <f t="shared" ca="1" si="3"/>
        <v>-427</v>
      </c>
      <c r="G82" s="18" t="s">
        <v>489</v>
      </c>
      <c r="H82" s="18" t="s">
        <v>490</v>
      </c>
      <c r="I82" s="18" t="s">
        <v>491</v>
      </c>
      <c r="J82" s="24"/>
      <c r="K82" s="24">
        <v>1</v>
      </c>
      <c r="L82" s="24"/>
      <c r="M82" s="24"/>
      <c r="N82" s="24"/>
      <c r="O82" s="24"/>
      <c r="P82" s="24"/>
      <c r="Q82" s="24"/>
      <c r="R82" s="24">
        <v>1</v>
      </c>
      <c r="S82" s="24"/>
      <c r="T82" s="24"/>
      <c r="U82" s="24"/>
      <c r="V82" s="15" t="s">
        <v>234</v>
      </c>
      <c r="W82" s="18" t="s">
        <v>70</v>
      </c>
      <c r="X82" s="87" t="s">
        <v>492</v>
      </c>
      <c r="Y82" s="18" t="s">
        <v>71</v>
      </c>
      <c r="Z82" s="24">
        <v>1</v>
      </c>
      <c r="AA82" s="24"/>
      <c r="AB82" s="24"/>
      <c r="AC82" s="24"/>
      <c r="AD82" s="24"/>
      <c r="AE82" s="24"/>
      <c r="AF82" s="24"/>
      <c r="AG82" s="24">
        <v>1</v>
      </c>
      <c r="AH82" s="24">
        <v>1</v>
      </c>
      <c r="AI82" s="24"/>
      <c r="AJ82" s="24">
        <v>1</v>
      </c>
      <c r="AK82" s="58"/>
      <c r="AL82" s="38">
        <v>2021001367</v>
      </c>
      <c r="AM82" s="66">
        <v>44320</v>
      </c>
      <c r="AN82" s="17">
        <f>(NETWORKDAYS.INTL(B82,AM82,1,FESTIVOS!B75:B172)-1)</f>
        <v>15</v>
      </c>
    </row>
    <row r="83" spans="1:40" ht="85.25" hidden="1" customHeight="1" x14ac:dyDescent="0.35">
      <c r="A83" s="9">
        <v>2021002262</v>
      </c>
      <c r="B83" s="10">
        <v>44299</v>
      </c>
      <c r="C83" s="11">
        <v>15</v>
      </c>
      <c r="D83" s="12">
        <f>WORKDAY(B83,C83,FESTIVOS!B76:B173)</f>
        <v>44320</v>
      </c>
      <c r="E83" s="13" t="str">
        <f t="shared" ca="1" si="2"/>
        <v>Vencido hace-427días</v>
      </c>
      <c r="F83" s="14">
        <f t="shared" ca="1" si="3"/>
        <v>-427</v>
      </c>
      <c r="G83" s="18" t="s">
        <v>493</v>
      </c>
      <c r="H83" s="18" t="s">
        <v>494</v>
      </c>
      <c r="I83" s="18" t="s">
        <v>495</v>
      </c>
      <c r="J83" s="24"/>
      <c r="K83" s="24">
        <v>1</v>
      </c>
      <c r="L83" s="24"/>
      <c r="M83" s="24"/>
      <c r="N83" s="24"/>
      <c r="O83" s="24"/>
      <c r="P83" s="24"/>
      <c r="Q83" s="24"/>
      <c r="R83" s="24">
        <v>1</v>
      </c>
      <c r="S83" s="24"/>
      <c r="T83" s="24"/>
      <c r="U83" s="24"/>
      <c r="V83" s="15" t="s">
        <v>207</v>
      </c>
      <c r="W83" s="18" t="s">
        <v>70</v>
      </c>
      <c r="X83" s="87" t="s">
        <v>496</v>
      </c>
      <c r="Y83" s="18" t="s">
        <v>71</v>
      </c>
      <c r="Z83" s="24">
        <v>1</v>
      </c>
      <c r="AA83" s="24"/>
      <c r="AB83" s="24"/>
      <c r="AC83" s="24"/>
      <c r="AD83" s="24"/>
      <c r="AE83" s="24"/>
      <c r="AF83" s="24"/>
      <c r="AG83" s="24">
        <v>1</v>
      </c>
      <c r="AH83" s="24">
        <v>1</v>
      </c>
      <c r="AI83" s="24"/>
      <c r="AJ83" s="24">
        <v>1</v>
      </c>
      <c r="AK83" s="58"/>
      <c r="AL83" s="38">
        <v>2021001378</v>
      </c>
      <c r="AM83" s="66">
        <v>44320</v>
      </c>
      <c r="AN83" s="17">
        <f>(NETWORKDAYS.INTL(B83,AM83,1,FESTIVOS!B76:B173)-1)</f>
        <v>15</v>
      </c>
    </row>
    <row r="84" spans="1:40" ht="85.25" hidden="1" customHeight="1" x14ac:dyDescent="0.35">
      <c r="A84" s="9">
        <v>2021002261</v>
      </c>
      <c r="B84" s="10">
        <v>44299</v>
      </c>
      <c r="C84" s="11">
        <v>15</v>
      </c>
      <c r="D84" s="12">
        <f>WORKDAY(B84,C84,FESTIVOS!B77:B174)</f>
        <v>44320</v>
      </c>
      <c r="E84" s="13" t="str">
        <f t="shared" ca="1" si="2"/>
        <v>Vencido hace-427días</v>
      </c>
      <c r="F84" s="14">
        <f t="shared" ca="1" si="3"/>
        <v>-427</v>
      </c>
      <c r="G84" s="18" t="s">
        <v>497</v>
      </c>
      <c r="H84" s="18" t="s">
        <v>498</v>
      </c>
      <c r="I84" s="18" t="s">
        <v>499</v>
      </c>
      <c r="J84" s="24"/>
      <c r="K84" s="24">
        <v>1</v>
      </c>
      <c r="L84" s="24"/>
      <c r="M84" s="24"/>
      <c r="N84" s="24"/>
      <c r="O84" s="24"/>
      <c r="P84" s="24"/>
      <c r="Q84" s="24"/>
      <c r="R84" s="24">
        <v>1</v>
      </c>
      <c r="S84" s="24"/>
      <c r="T84" s="24"/>
      <c r="U84" s="24"/>
      <c r="V84" s="15" t="s">
        <v>500</v>
      </c>
      <c r="W84" s="18" t="s">
        <v>70</v>
      </c>
      <c r="X84" s="87" t="s">
        <v>501</v>
      </c>
      <c r="Y84" s="18" t="s">
        <v>71</v>
      </c>
      <c r="Z84" s="24">
        <v>1</v>
      </c>
      <c r="AA84" s="24"/>
      <c r="AB84" s="24"/>
      <c r="AC84" s="24"/>
      <c r="AD84" s="24"/>
      <c r="AE84" s="24"/>
      <c r="AF84" s="24"/>
      <c r="AG84" s="24">
        <v>1</v>
      </c>
      <c r="AH84" s="24">
        <v>1</v>
      </c>
      <c r="AI84" s="24"/>
      <c r="AJ84" s="24">
        <v>1</v>
      </c>
      <c r="AK84" s="58"/>
      <c r="AL84" s="38">
        <v>2021001369</v>
      </c>
      <c r="AM84" s="66">
        <v>44320</v>
      </c>
      <c r="AN84" s="17">
        <f>(NETWORKDAYS.INTL(B84,AM84,1,FESTIVOS!B77:B174)-1)</f>
        <v>15</v>
      </c>
    </row>
    <row r="85" spans="1:40" ht="85.25" hidden="1" customHeight="1" x14ac:dyDescent="0.35">
      <c r="A85" s="9">
        <v>2021002260</v>
      </c>
      <c r="B85" s="10">
        <v>44299</v>
      </c>
      <c r="C85" s="11">
        <v>15</v>
      </c>
      <c r="D85" s="12">
        <f>WORKDAY(B85,C85,FESTIVOS!B78:B175)</f>
        <v>44320</v>
      </c>
      <c r="E85" s="13" t="str">
        <f t="shared" ca="1" si="2"/>
        <v>Vencido hace-427días</v>
      </c>
      <c r="F85" s="14">
        <f t="shared" ca="1" si="3"/>
        <v>-427</v>
      </c>
      <c r="G85" s="18" t="s">
        <v>502</v>
      </c>
      <c r="H85" s="18" t="s">
        <v>503</v>
      </c>
      <c r="I85" s="18" t="s">
        <v>504</v>
      </c>
      <c r="J85" s="24"/>
      <c r="K85" s="24">
        <v>1</v>
      </c>
      <c r="L85" s="24"/>
      <c r="M85" s="24"/>
      <c r="N85" s="24"/>
      <c r="O85" s="24"/>
      <c r="P85" s="24"/>
      <c r="Q85" s="24"/>
      <c r="R85" s="24">
        <v>1</v>
      </c>
      <c r="S85" s="24"/>
      <c r="T85" s="24"/>
      <c r="U85" s="24"/>
      <c r="V85" s="15" t="s">
        <v>234</v>
      </c>
      <c r="W85" s="18" t="s">
        <v>70</v>
      </c>
      <c r="X85" s="87" t="s">
        <v>505</v>
      </c>
      <c r="Y85" s="18" t="s">
        <v>71</v>
      </c>
      <c r="Z85" s="24">
        <v>1</v>
      </c>
      <c r="AA85" s="24"/>
      <c r="AB85" s="24"/>
      <c r="AC85" s="24"/>
      <c r="AD85" s="24"/>
      <c r="AE85" s="24"/>
      <c r="AF85" s="24"/>
      <c r="AG85" s="24">
        <v>1</v>
      </c>
      <c r="AH85" s="24">
        <v>1</v>
      </c>
      <c r="AI85" s="24"/>
      <c r="AJ85" s="24">
        <v>1</v>
      </c>
      <c r="AK85" s="58"/>
      <c r="AL85" s="38">
        <v>2021001371</v>
      </c>
      <c r="AM85" s="66">
        <v>44320</v>
      </c>
      <c r="AN85" s="17">
        <f>(NETWORKDAYS.INTL(B85,AM85,1,FESTIVOS!B78:B175)-1)</f>
        <v>15</v>
      </c>
    </row>
    <row r="86" spans="1:40" ht="85.25" hidden="1" customHeight="1" x14ac:dyDescent="0.35">
      <c r="A86" s="9">
        <v>2021002259</v>
      </c>
      <c r="B86" s="10">
        <v>44299</v>
      </c>
      <c r="C86" s="11">
        <v>15</v>
      </c>
      <c r="D86" s="12">
        <f>WORKDAY(B86,C86,FESTIVOS!B79:B176)</f>
        <v>44320</v>
      </c>
      <c r="E86" s="13" t="str">
        <f t="shared" ca="1" si="2"/>
        <v>Vencido hace-427días</v>
      </c>
      <c r="F86" s="14">
        <f t="shared" ca="1" si="3"/>
        <v>-427</v>
      </c>
      <c r="G86" s="18" t="s">
        <v>506</v>
      </c>
      <c r="H86" s="18" t="s">
        <v>507</v>
      </c>
      <c r="I86" s="18" t="s">
        <v>508</v>
      </c>
      <c r="J86" s="24"/>
      <c r="K86" s="24">
        <v>1</v>
      </c>
      <c r="L86" s="24"/>
      <c r="M86" s="24"/>
      <c r="N86" s="24"/>
      <c r="O86" s="24"/>
      <c r="P86" s="24"/>
      <c r="Q86" s="24"/>
      <c r="R86" s="24">
        <v>1</v>
      </c>
      <c r="S86" s="24"/>
      <c r="T86" s="24"/>
      <c r="U86" s="24"/>
      <c r="V86" s="15" t="s">
        <v>207</v>
      </c>
      <c r="W86" s="18" t="s">
        <v>70</v>
      </c>
      <c r="X86" s="87" t="s">
        <v>509</v>
      </c>
      <c r="Y86" s="18" t="s">
        <v>71</v>
      </c>
      <c r="Z86" s="24">
        <v>1</v>
      </c>
      <c r="AA86" s="24"/>
      <c r="AB86" s="24"/>
      <c r="AC86" s="24"/>
      <c r="AD86" s="24"/>
      <c r="AE86" s="24"/>
      <c r="AF86" s="24"/>
      <c r="AG86" s="24">
        <v>1</v>
      </c>
      <c r="AH86" s="24">
        <v>1</v>
      </c>
      <c r="AI86" s="24"/>
      <c r="AJ86" s="24">
        <v>1</v>
      </c>
      <c r="AK86" s="58"/>
      <c r="AL86" s="38">
        <v>2021001373</v>
      </c>
      <c r="AM86" s="66">
        <v>44320</v>
      </c>
      <c r="AN86" s="17">
        <f>(NETWORKDAYS.INTL(B86,AM86,1,FESTIVOS!B79:B176)-1)</f>
        <v>15</v>
      </c>
    </row>
    <row r="87" spans="1:40" ht="85.25" hidden="1" customHeight="1" x14ac:dyDescent="0.35">
      <c r="A87" s="9">
        <v>2021002284</v>
      </c>
      <c r="B87" s="10">
        <v>44300</v>
      </c>
      <c r="C87" s="11">
        <v>15</v>
      </c>
      <c r="D87" s="12">
        <f>WORKDAY(B87,C87,FESTIVOS!B80:B177)</f>
        <v>44321</v>
      </c>
      <c r="E87" s="13" t="str">
        <f t="shared" ca="1" si="2"/>
        <v>Vencido hace-426días</v>
      </c>
      <c r="F87" s="14">
        <f t="shared" ca="1" si="3"/>
        <v>-426</v>
      </c>
      <c r="G87" s="18" t="s">
        <v>510</v>
      </c>
      <c r="H87" s="18" t="s">
        <v>511</v>
      </c>
      <c r="I87" s="18" t="s">
        <v>512</v>
      </c>
      <c r="J87" s="24"/>
      <c r="K87" s="24">
        <v>1</v>
      </c>
      <c r="L87" s="24"/>
      <c r="M87" s="24"/>
      <c r="N87" s="24"/>
      <c r="O87" s="24"/>
      <c r="P87" s="24"/>
      <c r="Q87" s="24"/>
      <c r="R87" s="24">
        <v>1</v>
      </c>
      <c r="S87" s="24"/>
      <c r="T87" s="24"/>
      <c r="U87" s="24"/>
      <c r="V87" s="15" t="s">
        <v>234</v>
      </c>
      <c r="W87" s="18" t="s">
        <v>70</v>
      </c>
      <c r="X87" s="87" t="s">
        <v>513</v>
      </c>
      <c r="Y87" s="18" t="s">
        <v>71</v>
      </c>
      <c r="Z87" s="24">
        <v>1</v>
      </c>
      <c r="AA87" s="24"/>
      <c r="AB87" s="24"/>
      <c r="AC87" s="24"/>
      <c r="AD87" s="24"/>
      <c r="AE87" s="24"/>
      <c r="AF87" s="24"/>
      <c r="AG87" s="24">
        <v>1</v>
      </c>
      <c r="AH87" s="24">
        <v>1</v>
      </c>
      <c r="AI87" s="24"/>
      <c r="AJ87" s="24">
        <v>1</v>
      </c>
      <c r="AK87" s="58"/>
      <c r="AL87" s="72">
        <v>2021001372</v>
      </c>
      <c r="AM87" s="66">
        <v>44320</v>
      </c>
      <c r="AN87" s="17">
        <f>(NETWORKDAYS.INTL(B87,AM87,1,FESTIVOS!B80:B177)-1)</f>
        <v>14</v>
      </c>
    </row>
    <row r="88" spans="1:40" ht="85.25" hidden="1" customHeight="1" x14ac:dyDescent="0.35">
      <c r="A88" s="9">
        <v>2021002285</v>
      </c>
      <c r="B88" s="10">
        <v>44300</v>
      </c>
      <c r="C88" s="11">
        <v>15</v>
      </c>
      <c r="D88" s="12">
        <f>WORKDAY(B88,C88,FESTIVOS!B81:B178)</f>
        <v>44321</v>
      </c>
      <c r="E88" s="13" t="str">
        <f t="shared" ca="1" si="2"/>
        <v>Vencido hace-426días</v>
      </c>
      <c r="F88" s="14">
        <f t="shared" ca="1" si="3"/>
        <v>-426</v>
      </c>
      <c r="G88" s="18" t="s">
        <v>514</v>
      </c>
      <c r="H88" s="18" t="s">
        <v>515</v>
      </c>
      <c r="I88" s="18" t="s">
        <v>516</v>
      </c>
      <c r="J88" s="24"/>
      <c r="K88" s="24">
        <v>1</v>
      </c>
      <c r="L88" s="24"/>
      <c r="M88" s="24"/>
      <c r="N88" s="24"/>
      <c r="O88" s="24"/>
      <c r="P88" s="24"/>
      <c r="Q88" s="24"/>
      <c r="R88" s="24">
        <v>1</v>
      </c>
      <c r="S88" s="24"/>
      <c r="T88" s="24"/>
      <c r="U88" s="24"/>
      <c r="V88" s="15" t="s">
        <v>207</v>
      </c>
      <c r="W88" s="18" t="s">
        <v>70</v>
      </c>
      <c r="X88" s="87" t="s">
        <v>517</v>
      </c>
      <c r="Y88" s="18" t="s">
        <v>71</v>
      </c>
      <c r="Z88" s="24">
        <v>1</v>
      </c>
      <c r="AA88" s="24"/>
      <c r="AB88" s="24"/>
      <c r="AC88" s="24"/>
      <c r="AD88" s="24"/>
      <c r="AE88" s="24"/>
      <c r="AF88" s="24"/>
      <c r="AG88" s="24">
        <v>1</v>
      </c>
      <c r="AH88" s="24">
        <v>1</v>
      </c>
      <c r="AI88" s="24"/>
      <c r="AJ88" s="24">
        <v>1</v>
      </c>
      <c r="AK88" s="58"/>
      <c r="AL88" s="72">
        <v>2021001368</v>
      </c>
      <c r="AM88" s="66">
        <v>44320</v>
      </c>
      <c r="AN88" s="17">
        <f>(NETWORKDAYS.INTL(B88,AM88,1,FESTIVOS!B81:B178)-1)</f>
        <v>14</v>
      </c>
    </row>
    <row r="89" spans="1:40" ht="85.25" hidden="1" customHeight="1" x14ac:dyDescent="0.35">
      <c r="A89" s="9">
        <v>2021002274</v>
      </c>
      <c r="B89" s="10">
        <v>44300</v>
      </c>
      <c r="C89" s="11">
        <v>15</v>
      </c>
      <c r="D89" s="12">
        <f>WORKDAY(B89,C89,FESTIVOS!B82:B179)</f>
        <v>44321</v>
      </c>
      <c r="E89" s="13" t="str">
        <f t="shared" ca="1" si="2"/>
        <v>Vencido hace-426días</v>
      </c>
      <c r="F89" s="14">
        <f t="shared" ca="1" si="3"/>
        <v>-426</v>
      </c>
      <c r="G89" s="39" t="s">
        <v>518</v>
      </c>
      <c r="H89" s="39" t="s">
        <v>519</v>
      </c>
      <c r="I89" s="39" t="s">
        <v>520</v>
      </c>
      <c r="J89" s="40"/>
      <c r="K89" s="40">
        <v>1</v>
      </c>
      <c r="L89" s="40"/>
      <c r="M89" s="40"/>
      <c r="N89" s="40"/>
      <c r="O89" s="40"/>
      <c r="P89" s="40"/>
      <c r="Q89" s="40"/>
      <c r="R89" s="40">
        <v>1</v>
      </c>
      <c r="S89" s="40"/>
      <c r="T89" s="40"/>
      <c r="U89" s="40"/>
      <c r="V89" s="41" t="s">
        <v>521</v>
      </c>
      <c r="W89" s="39" t="s">
        <v>70</v>
      </c>
      <c r="X89" s="94" t="s">
        <v>522</v>
      </c>
      <c r="Y89" s="39" t="s">
        <v>71</v>
      </c>
      <c r="Z89" s="40">
        <v>1</v>
      </c>
      <c r="AA89" s="40"/>
      <c r="AB89" s="40"/>
      <c r="AC89" s="40"/>
      <c r="AD89" s="40"/>
      <c r="AE89" s="40"/>
      <c r="AF89" s="40"/>
      <c r="AG89" s="40">
        <v>1</v>
      </c>
      <c r="AH89" s="40">
        <v>1</v>
      </c>
      <c r="AI89" s="40"/>
      <c r="AJ89" s="40">
        <v>1</v>
      </c>
      <c r="AK89" s="63"/>
      <c r="AL89" s="73" t="s">
        <v>523</v>
      </c>
      <c r="AM89" s="70">
        <v>44330</v>
      </c>
      <c r="AN89" s="17">
        <f>(NETWORKDAYS.INTL(B89,AM89,1,FESTIVOS!B82:B179)-1)</f>
        <v>22</v>
      </c>
    </row>
    <row r="90" spans="1:40" ht="85.25" hidden="1" customHeight="1" x14ac:dyDescent="0.35">
      <c r="A90" s="9">
        <v>2021002359</v>
      </c>
      <c r="B90" s="10">
        <v>44305</v>
      </c>
      <c r="C90" s="11">
        <v>15</v>
      </c>
      <c r="D90" s="12">
        <f>WORKDAY(B90,C90,FESTIVOS!B83:B180)</f>
        <v>44326</v>
      </c>
      <c r="E90" s="13" t="str">
        <f t="shared" ca="1" si="2"/>
        <v>Vencido hace-421días</v>
      </c>
      <c r="F90" s="14">
        <f t="shared" ca="1" si="3"/>
        <v>-421</v>
      </c>
      <c r="G90" s="18" t="s">
        <v>524</v>
      </c>
      <c r="H90" s="18" t="s">
        <v>525</v>
      </c>
      <c r="I90" s="18" t="s">
        <v>526</v>
      </c>
      <c r="J90" s="24"/>
      <c r="K90" s="24">
        <v>1</v>
      </c>
      <c r="L90" s="24"/>
      <c r="M90" s="24"/>
      <c r="N90" s="24"/>
      <c r="O90" s="24"/>
      <c r="P90" s="24"/>
      <c r="Q90" s="24"/>
      <c r="R90" s="24">
        <v>1</v>
      </c>
      <c r="S90" s="24"/>
      <c r="T90" s="24"/>
      <c r="U90" s="24"/>
      <c r="V90" s="15" t="s">
        <v>527</v>
      </c>
      <c r="W90" s="18" t="s">
        <v>70</v>
      </c>
      <c r="X90" s="87" t="s">
        <v>528</v>
      </c>
      <c r="Y90" s="18" t="s">
        <v>71</v>
      </c>
      <c r="Z90" s="24">
        <v>1</v>
      </c>
      <c r="AA90" s="24"/>
      <c r="AB90" s="24"/>
      <c r="AC90" s="24"/>
      <c r="AD90" s="24"/>
      <c r="AE90" s="24"/>
      <c r="AF90" s="24"/>
      <c r="AG90" s="24">
        <v>1</v>
      </c>
      <c r="AH90" s="24">
        <v>1</v>
      </c>
      <c r="AI90" s="24"/>
      <c r="AJ90" s="24">
        <v>1</v>
      </c>
      <c r="AK90" s="58"/>
      <c r="AL90" s="72">
        <v>2021001374</v>
      </c>
      <c r="AM90" s="66">
        <v>44320</v>
      </c>
      <c r="AN90" s="17">
        <f>(NETWORKDAYS.INTL(B90,AM90,1,FESTIVOS!B83:B180)-1)</f>
        <v>11</v>
      </c>
    </row>
    <row r="91" spans="1:40" ht="85.25" hidden="1" customHeight="1" x14ac:dyDescent="0.35">
      <c r="A91" s="9">
        <v>2021002431</v>
      </c>
      <c r="B91" s="10">
        <v>44307</v>
      </c>
      <c r="C91" s="11">
        <v>10</v>
      </c>
      <c r="D91" s="12">
        <f>WORKDAY(B91,C91,FESTIVOS!B84:B181)</f>
        <v>44321</v>
      </c>
      <c r="E91" s="13" t="str">
        <f t="shared" ca="1" si="2"/>
        <v>Vencido hace-426días</v>
      </c>
      <c r="F91" s="14">
        <f t="shared" ca="1" si="3"/>
        <v>-426</v>
      </c>
      <c r="G91" s="18" t="s">
        <v>529</v>
      </c>
      <c r="H91" s="18" t="s">
        <v>237</v>
      </c>
      <c r="I91" s="18" t="s">
        <v>530</v>
      </c>
      <c r="J91" s="24"/>
      <c r="K91" s="24"/>
      <c r="L91" s="24"/>
      <c r="M91" s="24">
        <v>1</v>
      </c>
      <c r="N91" s="24"/>
      <c r="O91" s="24"/>
      <c r="P91" s="24"/>
      <c r="Q91" s="24"/>
      <c r="R91" s="24">
        <v>1</v>
      </c>
      <c r="S91" s="24"/>
      <c r="T91" s="24"/>
      <c r="U91" s="24"/>
      <c r="V91" s="15" t="s">
        <v>531</v>
      </c>
      <c r="W91" s="18" t="s">
        <v>532</v>
      </c>
      <c r="X91" s="87" t="s">
        <v>533</v>
      </c>
      <c r="Y91" s="18" t="s">
        <v>71</v>
      </c>
      <c r="Z91" s="24">
        <v>1</v>
      </c>
      <c r="AA91" s="24"/>
      <c r="AB91" s="24"/>
      <c r="AC91" s="24"/>
      <c r="AD91" s="24"/>
      <c r="AE91" s="24"/>
      <c r="AF91" s="24"/>
      <c r="AG91" s="24">
        <v>1</v>
      </c>
      <c r="AH91" s="24">
        <v>1</v>
      </c>
      <c r="AI91" s="24"/>
      <c r="AJ91" s="24">
        <v>1</v>
      </c>
      <c r="AK91" s="58"/>
      <c r="AL91" s="72">
        <v>2021001368</v>
      </c>
      <c r="AM91" s="66">
        <v>44320</v>
      </c>
      <c r="AN91" s="17">
        <f>(NETWORKDAYS.INTL(B91,AM91,1,FESTIVOS!B84:B181)-1)</f>
        <v>9</v>
      </c>
    </row>
    <row r="92" spans="1:40" ht="85.25" hidden="1" customHeight="1" x14ac:dyDescent="0.35">
      <c r="A92" s="9">
        <v>2021002411</v>
      </c>
      <c r="B92" s="10">
        <v>44307</v>
      </c>
      <c r="C92" s="11">
        <v>15</v>
      </c>
      <c r="D92" s="12">
        <f>WORKDAY(B92,C92,FESTIVOS!B85:B182)</f>
        <v>44328</v>
      </c>
      <c r="E92" s="13" t="str">
        <f t="shared" ca="1" si="2"/>
        <v>Vencido hace-419días</v>
      </c>
      <c r="F92" s="14">
        <f t="shared" ca="1" si="3"/>
        <v>-419</v>
      </c>
      <c r="G92" s="18" t="s">
        <v>534</v>
      </c>
      <c r="H92" s="18" t="s">
        <v>535</v>
      </c>
      <c r="I92" s="18" t="s">
        <v>536</v>
      </c>
      <c r="J92" s="24"/>
      <c r="K92" s="24"/>
      <c r="L92" s="24"/>
      <c r="M92" s="24">
        <v>1</v>
      </c>
      <c r="N92" s="24"/>
      <c r="O92" s="24"/>
      <c r="P92" s="24"/>
      <c r="Q92" s="24"/>
      <c r="R92" s="24">
        <v>1</v>
      </c>
      <c r="S92" s="24"/>
      <c r="T92" s="24"/>
      <c r="U92" s="24"/>
      <c r="V92" s="18" t="s">
        <v>72</v>
      </c>
      <c r="W92" s="18" t="s">
        <v>70</v>
      </c>
      <c r="X92" s="90" t="s">
        <v>537</v>
      </c>
      <c r="Y92" s="18" t="s">
        <v>71</v>
      </c>
      <c r="Z92" s="24">
        <v>1</v>
      </c>
      <c r="AA92" s="24"/>
      <c r="AB92" s="24"/>
      <c r="AC92" s="24"/>
      <c r="AD92" s="24"/>
      <c r="AE92" s="24"/>
      <c r="AF92" s="24"/>
      <c r="AG92" s="24">
        <v>1</v>
      </c>
      <c r="AH92" s="24">
        <v>1</v>
      </c>
      <c r="AI92" s="24"/>
      <c r="AJ92" s="24">
        <v>1</v>
      </c>
      <c r="AK92" s="58"/>
      <c r="AL92" s="72">
        <v>2021001311</v>
      </c>
      <c r="AM92" s="66">
        <v>44316</v>
      </c>
      <c r="AN92" s="17">
        <f>(NETWORKDAYS.INTL(B92,AM92,1,FESTIVOS!B85:B182)-1)</f>
        <v>7</v>
      </c>
    </row>
    <row r="93" spans="1:40" ht="85.25" hidden="1" customHeight="1" x14ac:dyDescent="0.35">
      <c r="A93" s="9">
        <v>2021002492</v>
      </c>
      <c r="B93" s="10">
        <v>44313</v>
      </c>
      <c r="C93" s="11">
        <v>10</v>
      </c>
      <c r="D93" s="12">
        <f>WORKDAY(B93,C93,FESTIVOS!B86:B183)</f>
        <v>44327</v>
      </c>
      <c r="E93" s="13" t="str">
        <f t="shared" ca="1" si="2"/>
        <v>Vencido hace-420días</v>
      </c>
      <c r="F93" s="14">
        <f t="shared" ca="1" si="3"/>
        <v>-420</v>
      </c>
      <c r="G93" s="18" t="s">
        <v>538</v>
      </c>
      <c r="H93" s="18" t="s">
        <v>539</v>
      </c>
      <c r="I93" s="18" t="s">
        <v>540</v>
      </c>
      <c r="J93" s="24"/>
      <c r="K93" s="24"/>
      <c r="L93" s="24"/>
      <c r="M93" s="24">
        <v>1</v>
      </c>
      <c r="N93" s="24"/>
      <c r="O93" s="24"/>
      <c r="P93" s="24"/>
      <c r="Q93" s="24"/>
      <c r="R93" s="24"/>
      <c r="S93" s="24"/>
      <c r="T93" s="24"/>
      <c r="U93" s="24"/>
      <c r="V93" s="15" t="s">
        <v>541</v>
      </c>
      <c r="W93" s="18" t="s">
        <v>532</v>
      </c>
      <c r="X93" s="87" t="s">
        <v>542</v>
      </c>
      <c r="Y93" s="18" t="s">
        <v>71</v>
      </c>
      <c r="Z93" s="24">
        <v>1</v>
      </c>
      <c r="AA93" s="24"/>
      <c r="AB93" s="24"/>
      <c r="AC93" s="24"/>
      <c r="AD93" s="24"/>
      <c r="AE93" s="24"/>
      <c r="AF93" s="24"/>
      <c r="AG93" s="24">
        <v>1</v>
      </c>
      <c r="AH93" s="24">
        <v>1</v>
      </c>
      <c r="AI93" s="24"/>
      <c r="AJ93" s="24">
        <v>1</v>
      </c>
      <c r="AK93" s="58"/>
      <c r="AL93" s="72">
        <v>2021001585</v>
      </c>
      <c r="AM93" s="66">
        <v>44327</v>
      </c>
      <c r="AN93" s="17">
        <f>(NETWORKDAYS.INTL(B93,AM93,1,FESTIVOS!B86:B183)-1)</f>
        <v>10</v>
      </c>
    </row>
    <row r="94" spans="1:40" ht="85.25" hidden="1" customHeight="1" x14ac:dyDescent="0.35">
      <c r="A94" s="9">
        <v>2021002525</v>
      </c>
      <c r="B94" s="10">
        <v>44313</v>
      </c>
      <c r="C94" s="11">
        <v>10</v>
      </c>
      <c r="D94" s="12">
        <f>WORKDAY(B94,C94,FESTIVOS!B87:B184)</f>
        <v>44327</v>
      </c>
      <c r="E94" s="13" t="str">
        <f t="shared" ca="1" si="2"/>
        <v>Vencido hace-420días</v>
      </c>
      <c r="F94" s="14">
        <f t="shared" ca="1" si="3"/>
        <v>-420</v>
      </c>
      <c r="G94" s="18" t="s">
        <v>237</v>
      </c>
      <c r="H94" s="18">
        <v>3157709770</v>
      </c>
      <c r="I94" s="18" t="s">
        <v>543</v>
      </c>
      <c r="J94" s="24"/>
      <c r="K94" s="24"/>
      <c r="L94" s="24"/>
      <c r="M94" s="24">
        <v>1</v>
      </c>
      <c r="N94" s="24"/>
      <c r="O94" s="24"/>
      <c r="P94" s="24"/>
      <c r="Q94" s="24"/>
      <c r="R94" s="24"/>
      <c r="S94" s="24"/>
      <c r="T94" s="24"/>
      <c r="U94" s="24"/>
      <c r="V94" s="15" t="s">
        <v>544</v>
      </c>
      <c r="W94" s="18" t="s">
        <v>532</v>
      </c>
      <c r="X94" s="87" t="s">
        <v>545</v>
      </c>
      <c r="Y94" s="18" t="s">
        <v>71</v>
      </c>
      <c r="Z94" s="24">
        <v>1</v>
      </c>
      <c r="AA94" s="24"/>
      <c r="AB94" s="24"/>
      <c r="AC94" s="24"/>
      <c r="AD94" s="24"/>
      <c r="AE94" s="24"/>
      <c r="AF94" s="24"/>
      <c r="AG94" s="24">
        <v>1</v>
      </c>
      <c r="AH94" s="24">
        <v>1</v>
      </c>
      <c r="AI94" s="24"/>
      <c r="AJ94" s="24">
        <v>1</v>
      </c>
      <c r="AK94" s="58"/>
      <c r="AL94" s="72">
        <v>2021001586</v>
      </c>
      <c r="AM94" s="66">
        <v>44327</v>
      </c>
      <c r="AN94" s="17">
        <f>(NETWORKDAYS.INTL(B94,AM94,1,FESTIVOS!B87:B184)-1)</f>
        <v>10</v>
      </c>
    </row>
    <row r="95" spans="1:40" ht="85.25" hidden="1" customHeight="1" x14ac:dyDescent="0.35">
      <c r="A95" s="9">
        <v>2021002540</v>
      </c>
      <c r="B95" s="10">
        <v>44314</v>
      </c>
      <c r="C95" s="11">
        <v>15</v>
      </c>
      <c r="D95" s="12">
        <f>WORKDAY(B95,C95,FESTIVOS!B88:B185)</f>
        <v>44335</v>
      </c>
      <c r="E95" s="13" t="str">
        <f t="shared" ca="1" si="2"/>
        <v>Vencido hace-412días</v>
      </c>
      <c r="F95" s="14">
        <f t="shared" ca="1" si="3"/>
        <v>-412</v>
      </c>
      <c r="G95" s="18" t="s">
        <v>546</v>
      </c>
      <c r="H95" s="18">
        <v>5588751</v>
      </c>
      <c r="I95" s="18" t="s">
        <v>547</v>
      </c>
      <c r="J95" s="24"/>
      <c r="K95" s="24">
        <v>1</v>
      </c>
      <c r="L95" s="24"/>
      <c r="M95" s="24"/>
      <c r="N95" s="24"/>
      <c r="O95" s="24"/>
      <c r="P95" s="24"/>
      <c r="Q95" s="24"/>
      <c r="R95" s="24">
        <v>1</v>
      </c>
      <c r="S95" s="24"/>
      <c r="T95" s="24"/>
      <c r="U95" s="24"/>
      <c r="V95" s="15" t="s">
        <v>234</v>
      </c>
      <c r="W95" s="18" t="s">
        <v>70</v>
      </c>
      <c r="X95" s="87" t="s">
        <v>548</v>
      </c>
      <c r="Y95" s="18" t="s">
        <v>71</v>
      </c>
      <c r="Z95" s="24">
        <v>1</v>
      </c>
      <c r="AA95" s="24"/>
      <c r="AB95" s="24"/>
      <c r="AC95" s="24"/>
      <c r="AD95" s="24"/>
      <c r="AE95" s="24"/>
      <c r="AF95" s="24"/>
      <c r="AG95" s="24">
        <v>1</v>
      </c>
      <c r="AH95" s="24">
        <v>1</v>
      </c>
      <c r="AI95" s="24"/>
      <c r="AJ95" s="24">
        <v>1</v>
      </c>
      <c r="AK95" s="58"/>
      <c r="AL95" s="72">
        <v>2021001590</v>
      </c>
      <c r="AM95" s="66">
        <v>44328</v>
      </c>
      <c r="AN95" s="17">
        <f>(NETWORKDAYS.INTL(B95,AM95,1,FESTIVOS!B88:B185)-1)</f>
        <v>10</v>
      </c>
    </row>
    <row r="96" spans="1:40" ht="85.25" hidden="1" customHeight="1" x14ac:dyDescent="0.35">
      <c r="A96" s="9">
        <v>2021002575</v>
      </c>
      <c r="B96" s="10">
        <v>44315</v>
      </c>
      <c r="C96" s="11">
        <v>10</v>
      </c>
      <c r="D96" s="12">
        <f>WORKDAY(B96,C96,FESTIVOS!B89:B186)</f>
        <v>44329</v>
      </c>
      <c r="E96" s="13" t="str">
        <f t="shared" ca="1" si="2"/>
        <v>Vencido hace-418días</v>
      </c>
      <c r="F96" s="14">
        <f t="shared" ca="1" si="3"/>
        <v>-418</v>
      </c>
      <c r="G96" s="18" t="s">
        <v>549</v>
      </c>
      <c r="H96" s="18" t="s">
        <v>550</v>
      </c>
      <c r="I96" s="18" t="s">
        <v>551</v>
      </c>
      <c r="J96" s="24"/>
      <c r="K96" s="24">
        <v>1</v>
      </c>
      <c r="L96" s="24"/>
      <c r="M96" s="24"/>
      <c r="N96" s="24"/>
      <c r="O96" s="24"/>
      <c r="P96" s="24"/>
      <c r="Q96" s="24"/>
      <c r="R96" s="24">
        <v>1</v>
      </c>
      <c r="S96" s="24"/>
      <c r="T96" s="24"/>
      <c r="U96" s="24"/>
      <c r="V96" s="15" t="s">
        <v>552</v>
      </c>
      <c r="W96" s="18" t="s">
        <v>532</v>
      </c>
      <c r="X96" s="87" t="s">
        <v>553</v>
      </c>
      <c r="Y96" s="18" t="s">
        <v>71</v>
      </c>
      <c r="Z96" s="24">
        <v>1</v>
      </c>
      <c r="AA96" s="24"/>
      <c r="AB96" s="24"/>
      <c r="AC96" s="24"/>
      <c r="AD96" s="24"/>
      <c r="AE96" s="24"/>
      <c r="AF96" s="24"/>
      <c r="AG96" s="24">
        <v>1</v>
      </c>
      <c r="AH96" s="24">
        <v>1</v>
      </c>
      <c r="AI96" s="24"/>
      <c r="AJ96" s="24">
        <v>1</v>
      </c>
      <c r="AK96" s="58"/>
      <c r="AL96" s="72">
        <v>2021001655</v>
      </c>
      <c r="AM96" s="66">
        <v>44335</v>
      </c>
      <c r="AN96" s="17">
        <f>(NETWORKDAYS.INTL(B96,AM96,1,FESTIVOS!B89:B186)-1)</f>
        <v>14</v>
      </c>
    </row>
    <row r="97" spans="1:40" ht="85.25" hidden="1" customHeight="1" x14ac:dyDescent="0.35">
      <c r="A97" s="9">
        <v>2021002697</v>
      </c>
      <c r="B97" s="10">
        <v>44320</v>
      </c>
      <c r="C97" s="11">
        <v>10</v>
      </c>
      <c r="D97" s="12">
        <f>WORKDAY(B97,C97,FESTIVOS!B90:B187)</f>
        <v>44334</v>
      </c>
      <c r="E97" s="13" t="str">
        <f t="shared" ca="1" si="2"/>
        <v>Vencido hace-413días</v>
      </c>
      <c r="F97" s="14">
        <f t="shared" ca="1" si="3"/>
        <v>-413</v>
      </c>
      <c r="G97" s="18" t="s">
        <v>554</v>
      </c>
      <c r="H97" s="43" t="s">
        <v>555</v>
      </c>
      <c r="I97" s="18" t="s">
        <v>556</v>
      </c>
      <c r="J97" s="24"/>
      <c r="K97" s="24"/>
      <c r="L97" s="24"/>
      <c r="M97" s="24">
        <v>1</v>
      </c>
      <c r="N97" s="24"/>
      <c r="O97" s="24"/>
      <c r="P97" s="24"/>
      <c r="Q97" s="24"/>
      <c r="R97" s="24"/>
      <c r="S97" s="24"/>
      <c r="T97" s="24"/>
      <c r="U97" s="24"/>
      <c r="V97" s="15" t="s">
        <v>557</v>
      </c>
      <c r="W97" s="18" t="s">
        <v>395</v>
      </c>
      <c r="X97" s="87" t="s">
        <v>558</v>
      </c>
      <c r="Y97" s="18" t="s">
        <v>267</v>
      </c>
      <c r="Z97" s="24">
        <v>1</v>
      </c>
      <c r="AA97" s="24"/>
      <c r="AB97" s="24"/>
      <c r="AC97" s="24"/>
      <c r="AD97" s="24"/>
      <c r="AE97" s="24">
        <v>1</v>
      </c>
      <c r="AF97" s="24"/>
      <c r="AG97" s="24"/>
      <c r="AH97" s="24">
        <v>1</v>
      </c>
      <c r="AI97" s="24"/>
      <c r="AJ97" s="24">
        <v>1</v>
      </c>
      <c r="AK97" s="58"/>
      <c r="AL97" s="72">
        <v>2021001448</v>
      </c>
      <c r="AM97" s="66">
        <v>44326</v>
      </c>
      <c r="AN97" s="17">
        <f>(NETWORKDAYS.INTL(B97,AM97,1,FESTIVOS!B90:B187)-1)</f>
        <v>4</v>
      </c>
    </row>
    <row r="98" spans="1:40" ht="85.25" hidden="1" customHeight="1" x14ac:dyDescent="0.35">
      <c r="A98" s="9">
        <v>2021002800</v>
      </c>
      <c r="B98" s="10">
        <v>44319</v>
      </c>
      <c r="C98" s="11">
        <v>15</v>
      </c>
      <c r="D98" s="12">
        <f>WORKDAY(B98,C98,FESTIVOS!B91:B188)</f>
        <v>44340</v>
      </c>
      <c r="E98" s="13" t="str">
        <f t="shared" ca="1" si="2"/>
        <v>Vencido hace-407días</v>
      </c>
      <c r="F98" s="14">
        <f t="shared" ca="1" si="3"/>
        <v>-407</v>
      </c>
      <c r="G98" s="18" t="s">
        <v>559</v>
      </c>
      <c r="H98" s="44" t="s">
        <v>560</v>
      </c>
      <c r="I98" s="18" t="s">
        <v>561</v>
      </c>
      <c r="J98" s="24"/>
      <c r="K98" s="24"/>
      <c r="L98" s="24">
        <v>1</v>
      </c>
      <c r="M98" s="24"/>
      <c r="N98" s="24"/>
      <c r="O98" s="24"/>
      <c r="P98" s="24"/>
      <c r="Q98" s="24"/>
      <c r="R98" s="24"/>
      <c r="S98" s="24"/>
      <c r="T98" s="24"/>
      <c r="U98" s="24"/>
      <c r="V98" s="15" t="s">
        <v>562</v>
      </c>
      <c r="W98" s="18" t="s">
        <v>124</v>
      </c>
      <c r="X98" s="87" t="s">
        <v>563</v>
      </c>
      <c r="Y98" s="18" t="s">
        <v>267</v>
      </c>
      <c r="Z98" s="24">
        <v>1</v>
      </c>
      <c r="AA98" s="24"/>
      <c r="AB98" s="24"/>
      <c r="AC98" s="24"/>
      <c r="AD98" s="24"/>
      <c r="AE98" s="24">
        <v>1</v>
      </c>
      <c r="AF98" s="24"/>
      <c r="AG98" s="24"/>
      <c r="AH98" s="24">
        <v>1</v>
      </c>
      <c r="AI98" s="24"/>
      <c r="AJ98" s="24">
        <v>1</v>
      </c>
      <c r="AK98" s="58"/>
      <c r="AL98" s="72">
        <v>2021001700</v>
      </c>
      <c r="AM98" s="66">
        <v>44340</v>
      </c>
      <c r="AN98" s="17">
        <f>(NETWORKDAYS.INTL(B98,AM98,1,FESTIVOS!B91:B188)-1)</f>
        <v>15</v>
      </c>
    </row>
    <row r="99" spans="1:40" ht="85.25" hidden="1" customHeight="1" x14ac:dyDescent="0.35">
      <c r="A99" s="9">
        <v>2021002719</v>
      </c>
      <c r="B99" s="10">
        <v>44320</v>
      </c>
      <c r="C99" s="11">
        <v>15</v>
      </c>
      <c r="D99" s="12">
        <f>WORKDAY(B99,C99,FESTIVOS!B92:B189)</f>
        <v>44341</v>
      </c>
      <c r="E99" s="13" t="str">
        <f t="shared" ca="1" si="2"/>
        <v>Vencido hace-406días</v>
      </c>
      <c r="F99" s="14">
        <f t="shared" ca="1" si="3"/>
        <v>-406</v>
      </c>
      <c r="G99" s="18" t="s">
        <v>564</v>
      </c>
      <c r="H99" s="44" t="s">
        <v>565</v>
      </c>
      <c r="I99" s="18" t="s">
        <v>566</v>
      </c>
      <c r="J99" s="24"/>
      <c r="K99" s="24">
        <v>1</v>
      </c>
      <c r="L99" s="24"/>
      <c r="M99" s="24"/>
      <c r="N99" s="24"/>
      <c r="O99" s="24"/>
      <c r="P99" s="24"/>
      <c r="Q99" s="24"/>
      <c r="R99" s="24"/>
      <c r="S99" s="24"/>
      <c r="T99" s="24"/>
      <c r="U99" s="24"/>
      <c r="V99" s="15" t="s">
        <v>567</v>
      </c>
      <c r="W99" s="18" t="s">
        <v>70</v>
      </c>
      <c r="X99" s="87" t="s">
        <v>568</v>
      </c>
      <c r="Y99" s="18" t="s">
        <v>71</v>
      </c>
      <c r="Z99" s="24">
        <v>1</v>
      </c>
      <c r="AA99" s="24"/>
      <c r="AB99" s="24"/>
      <c r="AC99" s="24"/>
      <c r="AD99" s="24"/>
      <c r="AE99" s="24"/>
      <c r="AF99" s="24"/>
      <c r="AG99" s="24">
        <v>1</v>
      </c>
      <c r="AH99" s="24">
        <v>1</v>
      </c>
      <c r="AI99" s="24"/>
      <c r="AJ99" s="24">
        <v>1</v>
      </c>
      <c r="AK99" s="58"/>
      <c r="AL99" s="72" t="s">
        <v>569</v>
      </c>
      <c r="AM99" s="66">
        <v>44342</v>
      </c>
      <c r="AN99" s="17">
        <f>(NETWORKDAYS.INTL(B99,AM99,1,FESTIVOS!B92:B189)-1)</f>
        <v>16</v>
      </c>
    </row>
    <row r="100" spans="1:40" ht="85.25" hidden="1" customHeight="1" x14ac:dyDescent="0.35">
      <c r="A100" s="9">
        <v>2021002753</v>
      </c>
      <c r="B100" s="10">
        <v>44322</v>
      </c>
      <c r="C100" s="11">
        <v>15</v>
      </c>
      <c r="D100" s="12">
        <f>WORKDAY(B100,C100,FESTIVOS!B93:B190)</f>
        <v>44343</v>
      </c>
      <c r="E100" s="13" t="str">
        <f t="shared" ca="1" si="2"/>
        <v>Vencido hace-404días</v>
      </c>
      <c r="F100" s="14">
        <f t="shared" ca="1" si="3"/>
        <v>-404</v>
      </c>
      <c r="G100" s="18" t="s">
        <v>570</v>
      </c>
      <c r="H100" s="44" t="s">
        <v>571</v>
      </c>
      <c r="I100" s="18" t="s">
        <v>572</v>
      </c>
      <c r="J100" s="24"/>
      <c r="K100" s="24">
        <v>1</v>
      </c>
      <c r="L100" s="24"/>
      <c r="M100" s="24"/>
      <c r="N100" s="24"/>
      <c r="O100" s="24"/>
      <c r="P100" s="24"/>
      <c r="Q100" s="24"/>
      <c r="R100" s="24">
        <v>1</v>
      </c>
      <c r="S100" s="24"/>
      <c r="T100" s="24"/>
      <c r="U100" s="24"/>
      <c r="V100" s="15" t="s">
        <v>573</v>
      </c>
      <c r="W100" s="18" t="s">
        <v>70</v>
      </c>
      <c r="X100" s="87" t="s">
        <v>574</v>
      </c>
      <c r="Y100" s="18" t="s">
        <v>71</v>
      </c>
      <c r="Z100" s="24">
        <v>1</v>
      </c>
      <c r="AA100" s="24"/>
      <c r="AB100" s="24"/>
      <c r="AC100" s="24"/>
      <c r="AD100" s="24"/>
      <c r="AE100" s="24"/>
      <c r="AF100" s="24"/>
      <c r="AG100" s="24">
        <v>1</v>
      </c>
      <c r="AH100" s="24">
        <v>1</v>
      </c>
      <c r="AI100" s="24"/>
      <c r="AJ100" s="24">
        <v>1</v>
      </c>
      <c r="AK100" s="58"/>
      <c r="AL100" s="72">
        <v>2021001732</v>
      </c>
      <c r="AM100" s="66">
        <v>44342</v>
      </c>
      <c r="AN100" s="17">
        <f>(NETWORKDAYS.INTL(B100,AM100,1,FESTIVOS!B93:B190)-1)</f>
        <v>14</v>
      </c>
    </row>
    <row r="101" spans="1:40" ht="85.25" hidden="1" customHeight="1" x14ac:dyDescent="0.35">
      <c r="A101" s="9">
        <v>2021002741</v>
      </c>
      <c r="B101" s="10">
        <v>44322</v>
      </c>
      <c r="C101" s="11">
        <v>15</v>
      </c>
      <c r="D101" s="12">
        <f>WORKDAY(B101,C101,FESTIVOS!B94:B191)</f>
        <v>44343</v>
      </c>
      <c r="E101" s="13" t="str">
        <f t="shared" ca="1" si="2"/>
        <v>Vencido hace-404días</v>
      </c>
      <c r="F101" s="14">
        <f t="shared" ca="1" si="3"/>
        <v>-404</v>
      </c>
      <c r="G101" s="18" t="s">
        <v>575</v>
      </c>
      <c r="H101" s="44" t="s">
        <v>576</v>
      </c>
      <c r="I101" s="18" t="s">
        <v>577</v>
      </c>
      <c r="J101" s="24"/>
      <c r="K101" s="24">
        <v>1</v>
      </c>
      <c r="L101" s="24"/>
      <c r="M101" s="24"/>
      <c r="N101" s="24"/>
      <c r="O101" s="24"/>
      <c r="P101" s="24"/>
      <c r="Q101" s="24"/>
      <c r="R101" s="24">
        <v>1</v>
      </c>
      <c r="S101" s="24"/>
      <c r="T101" s="24"/>
      <c r="U101" s="24"/>
      <c r="V101" s="15" t="s">
        <v>578</v>
      </c>
      <c r="W101" s="18" t="s">
        <v>70</v>
      </c>
      <c r="X101" s="87" t="s">
        <v>579</v>
      </c>
      <c r="Y101" s="18" t="s">
        <v>71</v>
      </c>
      <c r="Z101" s="24">
        <v>1</v>
      </c>
      <c r="AA101" s="24"/>
      <c r="AB101" s="24"/>
      <c r="AC101" s="24"/>
      <c r="AD101" s="24"/>
      <c r="AE101" s="24"/>
      <c r="AF101" s="24"/>
      <c r="AG101" s="24">
        <v>1</v>
      </c>
      <c r="AH101" s="24">
        <v>1</v>
      </c>
      <c r="AI101" s="24"/>
      <c r="AJ101" s="24">
        <v>1</v>
      </c>
      <c r="AK101" s="58"/>
      <c r="AL101" s="72" t="s">
        <v>580</v>
      </c>
      <c r="AM101" s="66">
        <v>44342</v>
      </c>
      <c r="AN101" s="17">
        <f>(NETWORKDAYS.INTL(B101,AM101,1,FESTIVOS!B94:B191)-1)</f>
        <v>14</v>
      </c>
    </row>
    <row r="102" spans="1:40" ht="85.25" hidden="1" customHeight="1" x14ac:dyDescent="0.35">
      <c r="A102" s="9">
        <v>2021002752</v>
      </c>
      <c r="B102" s="10">
        <v>44322</v>
      </c>
      <c r="C102" s="11">
        <v>15</v>
      </c>
      <c r="D102" s="12">
        <f>WORKDAY(B102,C102,FESTIVOS!B95:B192)</f>
        <v>44343</v>
      </c>
      <c r="E102" s="13" t="str">
        <f t="shared" ca="1" si="2"/>
        <v>Vencido hace-404días</v>
      </c>
      <c r="F102" s="14">
        <f t="shared" ca="1" si="3"/>
        <v>-404</v>
      </c>
      <c r="G102" s="18" t="s">
        <v>581</v>
      </c>
      <c r="H102" s="44" t="s">
        <v>582</v>
      </c>
      <c r="I102" s="18" t="s">
        <v>583</v>
      </c>
      <c r="J102" s="24"/>
      <c r="K102" s="24">
        <v>1</v>
      </c>
      <c r="L102" s="24"/>
      <c r="M102" s="24"/>
      <c r="N102" s="24"/>
      <c r="O102" s="24"/>
      <c r="P102" s="24"/>
      <c r="Q102" s="24"/>
      <c r="R102" s="24">
        <v>1</v>
      </c>
      <c r="S102" s="24"/>
      <c r="T102" s="24"/>
      <c r="U102" s="24"/>
      <c r="V102" s="15" t="s">
        <v>207</v>
      </c>
      <c r="W102" s="18" t="s">
        <v>70</v>
      </c>
      <c r="X102" s="87" t="s">
        <v>584</v>
      </c>
      <c r="Y102" s="18" t="s">
        <v>71</v>
      </c>
      <c r="Z102" s="24">
        <v>1</v>
      </c>
      <c r="AA102" s="24"/>
      <c r="AB102" s="24"/>
      <c r="AC102" s="24"/>
      <c r="AD102" s="24"/>
      <c r="AE102" s="24"/>
      <c r="AF102" s="24"/>
      <c r="AG102" s="24">
        <v>1</v>
      </c>
      <c r="AH102" s="24">
        <v>1</v>
      </c>
      <c r="AI102" s="24"/>
      <c r="AJ102" s="24">
        <v>1</v>
      </c>
      <c r="AK102" s="58"/>
      <c r="AL102" s="38">
        <v>2021001771</v>
      </c>
      <c r="AM102" s="66">
        <v>44344</v>
      </c>
      <c r="AN102" s="17">
        <f>(NETWORKDAYS.INTL(B102,AM102,1,FESTIVOS!B95:B192)-1)</f>
        <v>16</v>
      </c>
    </row>
    <row r="103" spans="1:40" ht="85.25" hidden="1" customHeight="1" x14ac:dyDescent="0.35">
      <c r="A103" s="9">
        <v>2021002795</v>
      </c>
      <c r="B103" s="10">
        <v>44326</v>
      </c>
      <c r="C103" s="11">
        <v>15</v>
      </c>
      <c r="D103" s="12">
        <f>WORKDAY(B103,C103,FESTIVOS!B96:B193)</f>
        <v>44347</v>
      </c>
      <c r="E103" s="13" t="str">
        <f t="shared" ca="1" si="2"/>
        <v>Vencido hace-400días</v>
      </c>
      <c r="F103" s="14">
        <f t="shared" ca="1" si="3"/>
        <v>-400</v>
      </c>
      <c r="G103" s="18" t="s">
        <v>585</v>
      </c>
      <c r="H103" s="44" t="s">
        <v>586</v>
      </c>
      <c r="I103" s="18" t="s">
        <v>587</v>
      </c>
      <c r="J103" s="24"/>
      <c r="K103" s="24">
        <v>1</v>
      </c>
      <c r="L103" s="24"/>
      <c r="M103" s="24"/>
      <c r="N103" s="24"/>
      <c r="O103" s="24"/>
      <c r="P103" s="24"/>
      <c r="Q103" s="24"/>
      <c r="R103" s="24">
        <v>1</v>
      </c>
      <c r="S103" s="24"/>
      <c r="T103" s="24"/>
      <c r="U103" s="24"/>
      <c r="V103" s="15" t="s">
        <v>177</v>
      </c>
      <c r="W103" s="18" t="s">
        <v>70</v>
      </c>
      <c r="X103" s="87" t="s">
        <v>588</v>
      </c>
      <c r="Y103" s="18" t="s">
        <v>71</v>
      </c>
      <c r="Z103" s="24">
        <v>1</v>
      </c>
      <c r="AA103" s="24"/>
      <c r="AB103" s="24"/>
      <c r="AC103" s="24"/>
      <c r="AD103" s="24"/>
      <c r="AE103" s="24"/>
      <c r="AF103" s="24"/>
      <c r="AG103" s="24">
        <v>1</v>
      </c>
      <c r="AH103" s="24">
        <v>1</v>
      </c>
      <c r="AI103" s="24"/>
      <c r="AJ103" s="24">
        <v>1</v>
      </c>
      <c r="AK103" s="58"/>
      <c r="AL103" s="72" t="s">
        <v>589</v>
      </c>
      <c r="AM103" s="66">
        <v>44332</v>
      </c>
      <c r="AN103" s="17">
        <f>(NETWORKDAYS.INTL(B103,AM103,1,FESTIVOS!B96:B193)-1)</f>
        <v>4</v>
      </c>
    </row>
    <row r="104" spans="1:40" ht="85.25" hidden="1" customHeight="1" x14ac:dyDescent="0.35">
      <c r="A104" s="9">
        <v>2021002815</v>
      </c>
      <c r="B104" s="10">
        <v>44326</v>
      </c>
      <c r="C104" s="11">
        <v>15</v>
      </c>
      <c r="D104" s="12">
        <f>WORKDAY(B104,C104,FESTIVOS!B97:B194)</f>
        <v>44347</v>
      </c>
      <c r="E104" s="13" t="str">
        <f t="shared" ca="1" si="2"/>
        <v>Vencido hace-400días</v>
      </c>
      <c r="F104" s="14">
        <f t="shared" ca="1" si="3"/>
        <v>-400</v>
      </c>
      <c r="G104" s="18" t="s">
        <v>590</v>
      </c>
      <c r="H104" s="44" t="s">
        <v>591</v>
      </c>
      <c r="I104" s="18" t="s">
        <v>592</v>
      </c>
      <c r="J104" s="24"/>
      <c r="K104" s="24">
        <v>1</v>
      </c>
      <c r="L104" s="24"/>
      <c r="M104" s="24"/>
      <c r="N104" s="24"/>
      <c r="O104" s="24"/>
      <c r="P104" s="24"/>
      <c r="Q104" s="24"/>
      <c r="R104" s="24">
        <v>1</v>
      </c>
      <c r="S104" s="24"/>
      <c r="T104" s="24"/>
      <c r="U104" s="24"/>
      <c r="V104" s="15" t="s">
        <v>72</v>
      </c>
      <c r="W104" s="18" t="s">
        <v>70</v>
      </c>
      <c r="X104" s="87" t="s">
        <v>593</v>
      </c>
      <c r="Y104" s="18" t="s">
        <v>71</v>
      </c>
      <c r="Z104" s="24">
        <v>1</v>
      </c>
      <c r="AA104" s="24"/>
      <c r="AB104" s="24"/>
      <c r="AC104" s="24"/>
      <c r="AD104" s="24"/>
      <c r="AE104" s="24"/>
      <c r="AF104" s="24"/>
      <c r="AG104" s="24">
        <v>1</v>
      </c>
      <c r="AH104" s="24">
        <v>1</v>
      </c>
      <c r="AI104" s="24"/>
      <c r="AJ104" s="24">
        <v>1</v>
      </c>
      <c r="AK104" s="58"/>
      <c r="AL104" s="72">
        <v>2021001731</v>
      </c>
      <c r="AM104" s="66">
        <v>44342</v>
      </c>
      <c r="AN104" s="17">
        <f>(NETWORKDAYS.INTL(B104,AM104,1,FESTIVOS!B97:B194)-1)</f>
        <v>12</v>
      </c>
    </row>
    <row r="105" spans="1:40" ht="85.25" hidden="1" customHeight="1" x14ac:dyDescent="0.35">
      <c r="A105" s="9">
        <v>2021002872</v>
      </c>
      <c r="B105" s="10">
        <v>44327</v>
      </c>
      <c r="C105" s="11">
        <v>15</v>
      </c>
      <c r="D105" s="12">
        <f>WORKDAY(B105,C105,FESTIVOS!B98:B195)</f>
        <v>44348</v>
      </c>
      <c r="E105" s="13" t="str">
        <f t="shared" ca="1" si="2"/>
        <v>Vencido hace-399días</v>
      </c>
      <c r="F105" s="14">
        <f t="shared" ca="1" si="3"/>
        <v>-399</v>
      </c>
      <c r="G105" s="18" t="s">
        <v>594</v>
      </c>
      <c r="H105" s="44">
        <v>3188894643</v>
      </c>
      <c r="I105" s="18" t="s">
        <v>595</v>
      </c>
      <c r="J105" s="24"/>
      <c r="K105" s="24">
        <v>1</v>
      </c>
      <c r="L105" s="24"/>
      <c r="M105" s="24"/>
      <c r="N105" s="24"/>
      <c r="O105" s="24"/>
      <c r="P105" s="24"/>
      <c r="Q105" s="24"/>
      <c r="R105" s="24">
        <v>1</v>
      </c>
      <c r="S105" s="24"/>
      <c r="T105" s="24"/>
      <c r="U105" s="24"/>
      <c r="V105" s="15" t="s">
        <v>72</v>
      </c>
      <c r="W105" s="18" t="s">
        <v>70</v>
      </c>
      <c r="X105" s="87" t="s">
        <v>596</v>
      </c>
      <c r="Y105" s="18" t="s">
        <v>71</v>
      </c>
      <c r="Z105" s="24">
        <v>1</v>
      </c>
      <c r="AA105" s="24"/>
      <c r="AB105" s="24"/>
      <c r="AC105" s="24"/>
      <c r="AD105" s="24"/>
      <c r="AE105" s="24"/>
      <c r="AF105" s="24"/>
      <c r="AG105" s="24">
        <v>1</v>
      </c>
      <c r="AH105" s="24">
        <v>1</v>
      </c>
      <c r="AI105" s="24"/>
      <c r="AJ105" s="24">
        <v>1</v>
      </c>
      <c r="AK105" s="58"/>
      <c r="AL105" s="72">
        <v>2021001730</v>
      </c>
      <c r="AM105" s="66">
        <v>44342</v>
      </c>
      <c r="AN105" s="17">
        <f>(NETWORKDAYS.INTL(B105,AM105,1,FESTIVOS!B98:B195)-1)</f>
        <v>11</v>
      </c>
    </row>
    <row r="106" spans="1:40" ht="85.25" hidden="1" customHeight="1" x14ac:dyDescent="0.35">
      <c r="A106" s="9">
        <v>2021002950</v>
      </c>
      <c r="B106" s="10">
        <v>44329</v>
      </c>
      <c r="C106" s="11">
        <v>15</v>
      </c>
      <c r="D106" s="12">
        <f>WORKDAY(B106,C106,FESTIVOS!B99:B196)</f>
        <v>44350</v>
      </c>
      <c r="E106" s="13" t="str">
        <f t="shared" ca="1" si="2"/>
        <v>Vencido hace-397días</v>
      </c>
      <c r="F106" s="14">
        <f t="shared" ca="1" si="3"/>
        <v>-397</v>
      </c>
      <c r="G106" s="18" t="s">
        <v>597</v>
      </c>
      <c r="H106" s="44" t="s">
        <v>598</v>
      </c>
      <c r="I106" s="18" t="s">
        <v>599</v>
      </c>
      <c r="J106" s="24"/>
      <c r="K106" s="24">
        <v>1</v>
      </c>
      <c r="L106" s="24"/>
      <c r="M106" s="24"/>
      <c r="N106" s="24"/>
      <c r="O106" s="24"/>
      <c r="P106" s="24"/>
      <c r="Q106" s="24"/>
      <c r="R106" s="24">
        <v>1</v>
      </c>
      <c r="S106" s="24"/>
      <c r="T106" s="24"/>
      <c r="U106" s="24"/>
      <c r="V106" s="15" t="s">
        <v>184</v>
      </c>
      <c r="W106" s="18" t="s">
        <v>70</v>
      </c>
      <c r="X106" s="87" t="s">
        <v>600</v>
      </c>
      <c r="Y106" s="18" t="s">
        <v>71</v>
      </c>
      <c r="Z106" s="24">
        <v>1</v>
      </c>
      <c r="AA106" s="24"/>
      <c r="AB106" s="24"/>
      <c r="AC106" s="24"/>
      <c r="AD106" s="24"/>
      <c r="AE106" s="24"/>
      <c r="AF106" s="24"/>
      <c r="AG106" s="24">
        <v>1</v>
      </c>
      <c r="AH106" s="24">
        <v>1</v>
      </c>
      <c r="AI106" s="24"/>
      <c r="AJ106" s="24">
        <v>1</v>
      </c>
      <c r="AK106" s="58"/>
      <c r="AL106" s="38">
        <v>2021001833</v>
      </c>
      <c r="AM106" s="66">
        <v>44349</v>
      </c>
      <c r="AN106" s="17">
        <f>(NETWORKDAYS.INTL(B106,AM106,1,FESTIVOS!B99:B196)-1)</f>
        <v>14</v>
      </c>
    </row>
    <row r="107" spans="1:40" ht="85.25" hidden="1" customHeight="1" x14ac:dyDescent="0.35">
      <c r="A107" s="9">
        <v>2021003005</v>
      </c>
      <c r="B107" s="10">
        <v>44334</v>
      </c>
      <c r="C107" s="11">
        <v>15</v>
      </c>
      <c r="D107" s="12">
        <f>WORKDAY(B107,C107,FESTIVOS!B100:B197)</f>
        <v>44355</v>
      </c>
      <c r="E107" s="13" t="str">
        <f t="shared" ca="1" si="2"/>
        <v>Vencido hace-392días</v>
      </c>
      <c r="F107" s="14">
        <f t="shared" ca="1" si="3"/>
        <v>-392</v>
      </c>
      <c r="G107" s="18" t="s">
        <v>601</v>
      </c>
      <c r="H107" s="44" t="s">
        <v>409</v>
      </c>
      <c r="I107" s="18" t="s">
        <v>410</v>
      </c>
      <c r="J107" s="24"/>
      <c r="K107" s="24">
        <v>1</v>
      </c>
      <c r="L107" s="24"/>
      <c r="M107" s="24"/>
      <c r="N107" s="24"/>
      <c r="O107" s="24"/>
      <c r="P107" s="24"/>
      <c r="Q107" s="24"/>
      <c r="R107" s="24">
        <v>1</v>
      </c>
      <c r="S107" s="24"/>
      <c r="T107" s="24"/>
      <c r="U107" s="24"/>
      <c r="V107" s="15" t="s">
        <v>602</v>
      </c>
      <c r="W107" s="18" t="s">
        <v>70</v>
      </c>
      <c r="X107" s="87" t="s">
        <v>603</v>
      </c>
      <c r="Y107" s="18" t="s">
        <v>71</v>
      </c>
      <c r="Z107" s="24">
        <v>1</v>
      </c>
      <c r="AA107" s="24"/>
      <c r="AB107" s="24"/>
      <c r="AC107" s="24"/>
      <c r="AD107" s="24"/>
      <c r="AE107" s="24"/>
      <c r="AF107" s="24"/>
      <c r="AG107" s="24">
        <v>1</v>
      </c>
      <c r="AH107" s="24">
        <v>1</v>
      </c>
      <c r="AI107" s="24"/>
      <c r="AJ107" s="24">
        <v>1</v>
      </c>
      <c r="AK107" s="58"/>
      <c r="AL107" s="72">
        <v>2021001749</v>
      </c>
      <c r="AM107" s="66">
        <v>44343</v>
      </c>
      <c r="AN107" s="17">
        <f>(NETWORKDAYS.INTL(B107,AM107,1,FESTIVOS!B100:B197)-1)</f>
        <v>7</v>
      </c>
    </row>
    <row r="108" spans="1:40" ht="85.25" hidden="1" customHeight="1" x14ac:dyDescent="0.35">
      <c r="A108" s="9">
        <v>2021003004</v>
      </c>
      <c r="B108" s="10">
        <v>44334</v>
      </c>
      <c r="C108" s="11">
        <v>15</v>
      </c>
      <c r="D108" s="12">
        <f>WORKDAY(B108,C108,FESTIVOS!B101:B198)</f>
        <v>44355</v>
      </c>
      <c r="E108" s="13" t="str">
        <f t="shared" ca="1" si="2"/>
        <v>Vencido hace-392días</v>
      </c>
      <c r="F108" s="14">
        <f t="shared" ca="1" si="3"/>
        <v>-392</v>
      </c>
      <c r="G108" s="18" t="s">
        <v>604</v>
      </c>
      <c r="H108" s="44" t="s">
        <v>605</v>
      </c>
      <c r="I108" s="18" t="s">
        <v>606</v>
      </c>
      <c r="J108" s="24"/>
      <c r="K108" s="24">
        <v>1</v>
      </c>
      <c r="L108" s="24"/>
      <c r="M108" s="24"/>
      <c r="N108" s="24"/>
      <c r="O108" s="24"/>
      <c r="P108" s="24"/>
      <c r="Q108" s="24"/>
      <c r="R108" s="24">
        <v>1</v>
      </c>
      <c r="S108" s="24"/>
      <c r="T108" s="24"/>
      <c r="U108" s="24"/>
      <c r="V108" s="15" t="s">
        <v>602</v>
      </c>
      <c r="W108" s="18" t="s">
        <v>70</v>
      </c>
      <c r="X108" s="87" t="s">
        <v>607</v>
      </c>
      <c r="Y108" s="18" t="s">
        <v>71</v>
      </c>
      <c r="Z108" s="24">
        <v>1</v>
      </c>
      <c r="AA108" s="24"/>
      <c r="AB108" s="24"/>
      <c r="AC108" s="24"/>
      <c r="AD108" s="24"/>
      <c r="AE108" s="24"/>
      <c r="AF108" s="24"/>
      <c r="AG108" s="24">
        <v>1</v>
      </c>
      <c r="AH108" s="24">
        <v>1</v>
      </c>
      <c r="AI108" s="24"/>
      <c r="AJ108" s="24">
        <v>1</v>
      </c>
      <c r="AK108" s="58"/>
      <c r="AL108" s="72">
        <v>2021001751</v>
      </c>
      <c r="AM108" s="66">
        <v>44343</v>
      </c>
      <c r="AN108" s="17">
        <f>(NETWORKDAYS.INTL(B108,AM108,1,FESTIVOS!B101:B198)-1)</f>
        <v>7</v>
      </c>
    </row>
    <row r="109" spans="1:40" ht="85.25" hidden="1" customHeight="1" x14ac:dyDescent="0.35">
      <c r="A109" s="9">
        <v>2021002990</v>
      </c>
      <c r="B109" s="10">
        <v>44334</v>
      </c>
      <c r="C109" s="11">
        <v>15</v>
      </c>
      <c r="D109" s="12">
        <f>WORKDAY(B109,C109,FESTIVOS!B102:B199)</f>
        <v>44355</v>
      </c>
      <c r="E109" s="13" t="str">
        <f t="shared" ca="1" si="2"/>
        <v>Vencido hace-392días</v>
      </c>
      <c r="F109" s="14">
        <f t="shared" ca="1" si="3"/>
        <v>-392</v>
      </c>
      <c r="G109" s="18" t="s">
        <v>608</v>
      </c>
      <c r="H109" s="44" t="s">
        <v>609</v>
      </c>
      <c r="I109" s="18" t="s">
        <v>610</v>
      </c>
      <c r="J109" s="24"/>
      <c r="K109" s="24">
        <v>1</v>
      </c>
      <c r="L109" s="24"/>
      <c r="M109" s="24"/>
      <c r="N109" s="24"/>
      <c r="O109" s="24"/>
      <c r="P109" s="24"/>
      <c r="Q109" s="24"/>
      <c r="R109" s="24">
        <v>1</v>
      </c>
      <c r="S109" s="24"/>
      <c r="T109" s="24"/>
      <c r="U109" s="24"/>
      <c r="V109" s="15" t="s">
        <v>611</v>
      </c>
      <c r="W109" s="18" t="s">
        <v>70</v>
      </c>
      <c r="X109" s="87" t="s">
        <v>612</v>
      </c>
      <c r="Y109" s="18" t="s">
        <v>71</v>
      </c>
      <c r="Z109" s="24">
        <v>1</v>
      </c>
      <c r="AA109" s="24"/>
      <c r="AB109" s="24"/>
      <c r="AC109" s="24"/>
      <c r="AD109" s="24"/>
      <c r="AE109" s="24"/>
      <c r="AF109" s="24"/>
      <c r="AG109" s="24">
        <v>1</v>
      </c>
      <c r="AH109" s="24">
        <v>1</v>
      </c>
      <c r="AI109" s="24"/>
      <c r="AJ109" s="24">
        <v>1</v>
      </c>
      <c r="AK109" s="58"/>
      <c r="AL109" s="38">
        <v>2021001923</v>
      </c>
      <c r="AM109" s="66">
        <v>44356</v>
      </c>
      <c r="AN109" s="17">
        <f>(NETWORKDAYS.INTL(B109,AM109,1,FESTIVOS!B102:B199)-1)</f>
        <v>16</v>
      </c>
    </row>
    <row r="110" spans="1:40" ht="85.25" hidden="1" customHeight="1" x14ac:dyDescent="0.35">
      <c r="A110" s="9">
        <v>2021003012</v>
      </c>
      <c r="B110" s="10">
        <v>44334</v>
      </c>
      <c r="C110" s="11">
        <v>15</v>
      </c>
      <c r="D110" s="12">
        <f>WORKDAY(B110,C110,FESTIVOS!B103:B200)</f>
        <v>44355</v>
      </c>
      <c r="E110" s="13" t="str">
        <f t="shared" ca="1" si="2"/>
        <v>Vencido hace-392días</v>
      </c>
      <c r="F110" s="14">
        <f t="shared" ca="1" si="3"/>
        <v>-392</v>
      </c>
      <c r="G110" s="18" t="s">
        <v>613</v>
      </c>
      <c r="H110" s="44" t="s">
        <v>614</v>
      </c>
      <c r="I110" s="18" t="s">
        <v>615</v>
      </c>
      <c r="J110" s="24"/>
      <c r="K110" s="24">
        <v>1</v>
      </c>
      <c r="L110" s="24"/>
      <c r="M110" s="24"/>
      <c r="N110" s="24"/>
      <c r="O110" s="24"/>
      <c r="P110" s="24"/>
      <c r="Q110" s="24"/>
      <c r="R110" s="24">
        <v>1</v>
      </c>
      <c r="S110" s="24"/>
      <c r="T110" s="24"/>
      <c r="U110" s="24"/>
      <c r="V110" s="15" t="s">
        <v>616</v>
      </c>
      <c r="W110" s="18" t="s">
        <v>70</v>
      </c>
      <c r="X110" s="87" t="s">
        <v>617</v>
      </c>
      <c r="Y110" s="18" t="s">
        <v>71</v>
      </c>
      <c r="Z110" s="24">
        <v>1</v>
      </c>
      <c r="AA110" s="24"/>
      <c r="AB110" s="24"/>
      <c r="AC110" s="24"/>
      <c r="AD110" s="24"/>
      <c r="AE110" s="24"/>
      <c r="AF110" s="24"/>
      <c r="AG110" s="24">
        <v>1</v>
      </c>
      <c r="AH110" s="24">
        <v>1</v>
      </c>
      <c r="AI110" s="24"/>
      <c r="AJ110" s="24">
        <v>1</v>
      </c>
      <c r="AK110" s="58"/>
      <c r="AL110" s="72">
        <v>2021001748</v>
      </c>
      <c r="AM110" s="66">
        <v>44343</v>
      </c>
      <c r="AN110" s="17">
        <f>(NETWORKDAYS.INTL(B110,AM110,1,FESTIVOS!B103:B200)-1)</f>
        <v>7</v>
      </c>
    </row>
    <row r="111" spans="1:40" ht="85.25" hidden="1" customHeight="1" x14ac:dyDescent="0.35">
      <c r="A111" s="9">
        <v>2021003042</v>
      </c>
      <c r="B111" s="10">
        <v>44336</v>
      </c>
      <c r="C111" s="11">
        <v>15</v>
      </c>
      <c r="D111" s="12">
        <f>WORKDAY(B111,C111,FESTIVOS!B104:B201)</f>
        <v>44357</v>
      </c>
      <c r="E111" s="13" t="str">
        <f t="shared" ca="1" si="2"/>
        <v>Vencido hace-390días</v>
      </c>
      <c r="F111" s="14">
        <f t="shared" ca="1" si="3"/>
        <v>-390</v>
      </c>
      <c r="G111" s="18" t="s">
        <v>618</v>
      </c>
      <c r="H111" s="44" t="s">
        <v>619</v>
      </c>
      <c r="I111" s="18" t="s">
        <v>620</v>
      </c>
      <c r="J111" s="24"/>
      <c r="K111" s="24">
        <v>1</v>
      </c>
      <c r="L111" s="24"/>
      <c r="M111" s="24"/>
      <c r="N111" s="24"/>
      <c r="O111" s="24"/>
      <c r="P111" s="24"/>
      <c r="Q111" s="24"/>
      <c r="R111" s="24">
        <v>1</v>
      </c>
      <c r="S111" s="24"/>
      <c r="T111" s="24"/>
      <c r="U111" s="24"/>
      <c r="V111" s="15" t="s">
        <v>184</v>
      </c>
      <c r="W111" s="18" t="s">
        <v>70</v>
      </c>
      <c r="X111" s="87" t="s">
        <v>621</v>
      </c>
      <c r="Y111" s="18" t="s">
        <v>71</v>
      </c>
      <c r="Z111" s="24">
        <v>1</v>
      </c>
      <c r="AA111" s="24"/>
      <c r="AB111" s="24"/>
      <c r="AC111" s="24"/>
      <c r="AD111" s="24"/>
      <c r="AE111" s="24"/>
      <c r="AF111" s="24"/>
      <c r="AG111" s="24">
        <v>1</v>
      </c>
      <c r="AH111" s="24">
        <v>1</v>
      </c>
      <c r="AI111" s="24"/>
      <c r="AJ111" s="24">
        <v>1</v>
      </c>
      <c r="AK111" s="58"/>
      <c r="AL111" s="72">
        <v>2021001750</v>
      </c>
      <c r="AM111" s="66">
        <v>44343</v>
      </c>
      <c r="AN111" s="17">
        <f>(NETWORKDAYS.INTL(B111,AM111,1,FESTIVOS!B104:B201)-1)</f>
        <v>5</v>
      </c>
    </row>
    <row r="112" spans="1:40" ht="85.25" hidden="1" customHeight="1" x14ac:dyDescent="0.35">
      <c r="A112" s="9">
        <v>2021003079</v>
      </c>
      <c r="B112" s="10">
        <v>44337</v>
      </c>
      <c r="C112" s="11">
        <v>15</v>
      </c>
      <c r="D112" s="12">
        <f>WORKDAY(B112,C112,FESTIVOS!B105:B202)</f>
        <v>44358</v>
      </c>
      <c r="E112" s="13" t="str">
        <f t="shared" ca="1" si="2"/>
        <v>Vencido hace-389días</v>
      </c>
      <c r="F112" s="14">
        <f t="shared" ca="1" si="3"/>
        <v>-389</v>
      </c>
      <c r="G112" s="18" t="s">
        <v>622</v>
      </c>
      <c r="H112" s="44" t="s">
        <v>623</v>
      </c>
      <c r="I112" s="18" t="s">
        <v>624</v>
      </c>
      <c r="J112" s="24"/>
      <c r="K112" s="24">
        <v>1</v>
      </c>
      <c r="L112" s="24"/>
      <c r="M112" s="24"/>
      <c r="N112" s="24"/>
      <c r="O112" s="24"/>
      <c r="P112" s="24"/>
      <c r="Q112" s="24"/>
      <c r="R112" s="24">
        <v>1</v>
      </c>
      <c r="S112" s="24"/>
      <c r="T112" s="24"/>
      <c r="U112" s="24"/>
      <c r="V112" s="15" t="s">
        <v>602</v>
      </c>
      <c r="W112" s="18" t="s">
        <v>70</v>
      </c>
      <c r="X112" s="87" t="s">
        <v>625</v>
      </c>
      <c r="Y112" s="18" t="s">
        <v>71</v>
      </c>
      <c r="Z112" s="24">
        <v>1</v>
      </c>
      <c r="AA112" s="24"/>
      <c r="AB112" s="24"/>
      <c r="AC112" s="24"/>
      <c r="AD112" s="24"/>
      <c r="AE112" s="24"/>
      <c r="AF112" s="24"/>
      <c r="AG112" s="24">
        <v>1</v>
      </c>
      <c r="AH112" s="24">
        <v>1</v>
      </c>
      <c r="AI112" s="24"/>
      <c r="AJ112" s="24">
        <v>1</v>
      </c>
      <c r="AK112" s="58"/>
      <c r="AL112" s="38">
        <v>2021001836</v>
      </c>
      <c r="AM112" s="66">
        <v>44349</v>
      </c>
      <c r="AN112" s="17">
        <f>(NETWORKDAYS.INTL(B112,AM112,1,FESTIVOS!B105:B202)-1)</f>
        <v>8</v>
      </c>
    </row>
    <row r="113" spans="1:40" ht="85.25" hidden="1" customHeight="1" x14ac:dyDescent="0.35">
      <c r="A113" s="9">
        <v>2021003078</v>
      </c>
      <c r="B113" s="10">
        <v>44337</v>
      </c>
      <c r="C113" s="11">
        <v>15</v>
      </c>
      <c r="D113" s="12">
        <f>WORKDAY(B113,C113,FESTIVOS!B106:B203)</f>
        <v>44358</v>
      </c>
      <c r="E113" s="13" t="str">
        <f t="shared" ca="1" si="2"/>
        <v>Vencido hace-389días</v>
      </c>
      <c r="F113" s="14">
        <f t="shared" ca="1" si="3"/>
        <v>-389</v>
      </c>
      <c r="G113" s="18" t="s">
        <v>626</v>
      </c>
      <c r="H113" s="44" t="s">
        <v>623</v>
      </c>
      <c r="I113" s="18" t="s">
        <v>624</v>
      </c>
      <c r="J113" s="24"/>
      <c r="K113" s="24">
        <v>1</v>
      </c>
      <c r="L113" s="24"/>
      <c r="M113" s="24"/>
      <c r="N113" s="24"/>
      <c r="O113" s="24"/>
      <c r="P113" s="24"/>
      <c r="Q113" s="24"/>
      <c r="R113" s="24">
        <v>1</v>
      </c>
      <c r="S113" s="24"/>
      <c r="T113" s="24"/>
      <c r="U113" s="24"/>
      <c r="V113" s="15" t="s">
        <v>602</v>
      </c>
      <c r="W113" s="18" t="s">
        <v>70</v>
      </c>
      <c r="X113" s="87" t="s">
        <v>627</v>
      </c>
      <c r="Y113" s="18" t="s">
        <v>71</v>
      </c>
      <c r="Z113" s="24">
        <v>1</v>
      </c>
      <c r="AA113" s="24"/>
      <c r="AB113" s="24"/>
      <c r="AC113" s="24"/>
      <c r="AD113" s="24"/>
      <c r="AE113" s="24"/>
      <c r="AF113" s="24"/>
      <c r="AG113" s="24">
        <v>1</v>
      </c>
      <c r="AH113" s="24">
        <v>1</v>
      </c>
      <c r="AI113" s="24"/>
      <c r="AJ113" s="24">
        <v>1</v>
      </c>
      <c r="AK113" s="58"/>
      <c r="AL113" s="38">
        <v>2021001839</v>
      </c>
      <c r="AM113" s="66">
        <v>44349</v>
      </c>
      <c r="AN113" s="17">
        <f>(NETWORKDAYS.INTL(B113,AM113,1,FESTIVOS!B106:B203)-1)</f>
        <v>8</v>
      </c>
    </row>
    <row r="114" spans="1:40" ht="85.25" hidden="1" customHeight="1" x14ac:dyDescent="0.35">
      <c r="A114" s="9">
        <v>2021003080</v>
      </c>
      <c r="B114" s="10">
        <v>44337</v>
      </c>
      <c r="C114" s="11">
        <v>15</v>
      </c>
      <c r="D114" s="12">
        <f>WORKDAY(B114,C114,FESTIVOS!B107:B204)</f>
        <v>44358</v>
      </c>
      <c r="E114" s="13" t="str">
        <f t="shared" ca="1" si="2"/>
        <v>Vencido hace-389días</v>
      </c>
      <c r="F114" s="14">
        <f t="shared" ca="1" si="3"/>
        <v>-389</v>
      </c>
      <c r="G114" s="18" t="s">
        <v>628</v>
      </c>
      <c r="H114" s="44" t="s">
        <v>623</v>
      </c>
      <c r="I114" s="18" t="s">
        <v>624</v>
      </c>
      <c r="J114" s="24"/>
      <c r="K114" s="24">
        <v>1</v>
      </c>
      <c r="L114" s="24"/>
      <c r="M114" s="24"/>
      <c r="N114" s="24"/>
      <c r="O114" s="24"/>
      <c r="P114" s="24"/>
      <c r="Q114" s="24"/>
      <c r="R114" s="24">
        <v>1</v>
      </c>
      <c r="S114" s="24"/>
      <c r="T114" s="24"/>
      <c r="U114" s="24"/>
      <c r="V114" s="15" t="s">
        <v>602</v>
      </c>
      <c r="W114" s="18" t="s">
        <v>70</v>
      </c>
      <c r="X114" s="87" t="s">
        <v>629</v>
      </c>
      <c r="Y114" s="18" t="s">
        <v>71</v>
      </c>
      <c r="Z114" s="24">
        <v>1</v>
      </c>
      <c r="AA114" s="24"/>
      <c r="AB114" s="24"/>
      <c r="AC114" s="24"/>
      <c r="AD114" s="24"/>
      <c r="AE114" s="24"/>
      <c r="AF114" s="24"/>
      <c r="AG114" s="24">
        <v>1</v>
      </c>
      <c r="AH114" s="24">
        <v>1</v>
      </c>
      <c r="AI114" s="24"/>
      <c r="AJ114" s="24">
        <v>1</v>
      </c>
      <c r="AK114" s="58"/>
      <c r="AL114" s="38">
        <v>2021001835</v>
      </c>
      <c r="AM114" s="66">
        <v>44349</v>
      </c>
      <c r="AN114" s="17">
        <f>(NETWORKDAYS.INTL(B114,AM114,1,FESTIVOS!B107:B204)-1)</f>
        <v>8</v>
      </c>
    </row>
    <row r="115" spans="1:40" ht="85.25" hidden="1" customHeight="1" x14ac:dyDescent="0.35">
      <c r="A115" s="9">
        <v>2021003105</v>
      </c>
      <c r="B115" s="10">
        <v>44340</v>
      </c>
      <c r="C115" s="11">
        <v>15</v>
      </c>
      <c r="D115" s="12">
        <f>WORKDAY(B115,C115,FESTIVOS!B108:B205)</f>
        <v>44361</v>
      </c>
      <c r="E115" s="13" t="str">
        <f t="shared" ca="1" si="2"/>
        <v>Vencido hace-386días</v>
      </c>
      <c r="F115" s="14">
        <f t="shared" ca="1" si="3"/>
        <v>-386</v>
      </c>
      <c r="G115" s="18" t="s">
        <v>630</v>
      </c>
      <c r="H115" s="44" t="s">
        <v>631</v>
      </c>
      <c r="I115" s="18" t="s">
        <v>632</v>
      </c>
      <c r="J115" s="24"/>
      <c r="K115" s="24">
        <v>1</v>
      </c>
      <c r="L115" s="24"/>
      <c r="M115" s="24"/>
      <c r="N115" s="24"/>
      <c r="O115" s="24"/>
      <c r="P115" s="24"/>
      <c r="Q115" s="24"/>
      <c r="R115" s="24">
        <v>1</v>
      </c>
      <c r="S115" s="24"/>
      <c r="T115" s="24"/>
      <c r="U115" s="24"/>
      <c r="V115" s="15" t="s">
        <v>184</v>
      </c>
      <c r="W115" s="18" t="s">
        <v>70</v>
      </c>
      <c r="X115" s="87" t="s">
        <v>633</v>
      </c>
      <c r="Y115" s="18" t="s">
        <v>71</v>
      </c>
      <c r="Z115" s="24">
        <v>1</v>
      </c>
      <c r="AA115" s="24"/>
      <c r="AB115" s="24"/>
      <c r="AC115" s="24"/>
      <c r="AD115" s="24"/>
      <c r="AE115" s="24"/>
      <c r="AF115" s="24"/>
      <c r="AG115" s="24">
        <v>1</v>
      </c>
      <c r="AH115" s="24">
        <v>1</v>
      </c>
      <c r="AI115" s="24"/>
      <c r="AJ115" s="24">
        <v>1</v>
      </c>
      <c r="AK115" s="58"/>
      <c r="AL115" s="38">
        <v>2021001922</v>
      </c>
      <c r="AM115" s="66">
        <v>44356</v>
      </c>
      <c r="AN115" s="17">
        <f>(NETWORKDAYS.INTL(B115,AM115,1,FESTIVOS!B108:B205)-1)</f>
        <v>12</v>
      </c>
    </row>
    <row r="116" spans="1:40" ht="85.25" hidden="1" customHeight="1" x14ac:dyDescent="0.35">
      <c r="A116" s="9">
        <v>2021003151</v>
      </c>
      <c r="B116" s="10">
        <v>44341</v>
      </c>
      <c r="C116" s="11">
        <v>15</v>
      </c>
      <c r="D116" s="12">
        <f>WORKDAY(B116,C116,FESTIVOS!B109:B206)</f>
        <v>44362</v>
      </c>
      <c r="E116" s="13" t="str">
        <f t="shared" ca="1" si="2"/>
        <v>Vencido hace-385días</v>
      </c>
      <c r="F116" s="14">
        <f t="shared" ca="1" si="3"/>
        <v>-385</v>
      </c>
      <c r="G116" s="18" t="s">
        <v>634</v>
      </c>
      <c r="H116" s="44" t="s">
        <v>635</v>
      </c>
      <c r="I116" s="18" t="s">
        <v>636</v>
      </c>
      <c r="J116" s="24"/>
      <c r="K116" s="24">
        <v>1</v>
      </c>
      <c r="L116" s="24"/>
      <c r="M116" s="24"/>
      <c r="N116" s="24"/>
      <c r="O116" s="24"/>
      <c r="P116" s="24"/>
      <c r="Q116" s="24"/>
      <c r="R116" s="24">
        <v>1</v>
      </c>
      <c r="S116" s="24"/>
      <c r="T116" s="24"/>
      <c r="U116" s="24"/>
      <c r="V116" s="15" t="s">
        <v>207</v>
      </c>
      <c r="W116" s="18" t="s">
        <v>70</v>
      </c>
      <c r="X116" s="87" t="s">
        <v>637</v>
      </c>
      <c r="Y116" s="18" t="s">
        <v>71</v>
      </c>
      <c r="Z116" s="24">
        <v>1</v>
      </c>
      <c r="AA116" s="24"/>
      <c r="AB116" s="24"/>
      <c r="AC116" s="24"/>
      <c r="AD116" s="24"/>
      <c r="AE116" s="24"/>
      <c r="AF116" s="24"/>
      <c r="AG116" s="24">
        <v>1</v>
      </c>
      <c r="AH116" s="24">
        <v>1</v>
      </c>
      <c r="AI116" s="24"/>
      <c r="AJ116" s="24">
        <v>1</v>
      </c>
      <c r="AK116" s="58"/>
      <c r="AL116" s="38">
        <v>2021001838</v>
      </c>
      <c r="AM116" s="66">
        <v>44349</v>
      </c>
      <c r="AN116" s="17">
        <f>(NETWORKDAYS.INTL(B116,AM116,1,FESTIVOS!B109:B206)-1)</f>
        <v>6</v>
      </c>
    </row>
    <row r="117" spans="1:40" ht="85.25" hidden="1" customHeight="1" x14ac:dyDescent="0.35">
      <c r="A117" s="9">
        <v>2021003153</v>
      </c>
      <c r="B117" s="10">
        <v>44341</v>
      </c>
      <c r="C117" s="11">
        <v>15</v>
      </c>
      <c r="D117" s="12">
        <f>WORKDAY(B117,C117,FESTIVOS!B110:B207)</f>
        <v>44362</v>
      </c>
      <c r="E117" s="13" t="str">
        <f t="shared" ca="1" si="2"/>
        <v>Vencido hace-385días</v>
      </c>
      <c r="F117" s="14">
        <f t="shared" ca="1" si="3"/>
        <v>-385</v>
      </c>
      <c r="G117" s="18" t="s">
        <v>638</v>
      </c>
      <c r="H117" s="44" t="s">
        <v>639</v>
      </c>
      <c r="I117" s="18" t="s">
        <v>640</v>
      </c>
      <c r="J117" s="24"/>
      <c r="K117" s="24">
        <v>1</v>
      </c>
      <c r="L117" s="24"/>
      <c r="M117" s="24"/>
      <c r="N117" s="24"/>
      <c r="O117" s="24"/>
      <c r="P117" s="24"/>
      <c r="Q117" s="24"/>
      <c r="R117" s="24">
        <v>1</v>
      </c>
      <c r="S117" s="24"/>
      <c r="T117" s="24"/>
      <c r="U117" s="24"/>
      <c r="V117" s="15" t="s">
        <v>73</v>
      </c>
      <c r="W117" s="18" t="s">
        <v>70</v>
      </c>
      <c r="X117" s="87" t="s">
        <v>641</v>
      </c>
      <c r="Y117" s="18" t="s">
        <v>71</v>
      </c>
      <c r="Z117" s="24">
        <v>1</v>
      </c>
      <c r="AA117" s="24"/>
      <c r="AB117" s="24"/>
      <c r="AC117" s="24"/>
      <c r="AD117" s="24"/>
      <c r="AE117" s="24"/>
      <c r="AF117" s="24"/>
      <c r="AG117" s="24">
        <v>1</v>
      </c>
      <c r="AH117" s="24">
        <v>1</v>
      </c>
      <c r="AI117" s="24"/>
      <c r="AJ117" s="24">
        <v>1</v>
      </c>
      <c r="AK117" s="58"/>
      <c r="AL117" s="38">
        <v>2021001921</v>
      </c>
      <c r="AM117" s="66">
        <v>44356</v>
      </c>
      <c r="AN117" s="17">
        <f>(NETWORKDAYS.INTL(B117,AM117,1,FESTIVOS!B110:B207)-1)</f>
        <v>11</v>
      </c>
    </row>
    <row r="118" spans="1:40" ht="85.25" hidden="1" customHeight="1" x14ac:dyDescent="0.35">
      <c r="A118" s="9">
        <v>2021003311</v>
      </c>
      <c r="B118" s="10">
        <v>44343</v>
      </c>
      <c r="C118" s="11">
        <v>15</v>
      </c>
      <c r="D118" s="12">
        <f>WORKDAY(B118,C118,FESTIVOS!B111:B208)</f>
        <v>44364</v>
      </c>
      <c r="E118" s="13" t="str">
        <f t="shared" ca="1" si="2"/>
        <v>Vencido hace-383días</v>
      </c>
      <c r="F118" s="14">
        <f t="shared" ca="1" si="3"/>
        <v>-383</v>
      </c>
      <c r="G118" s="18" t="s">
        <v>642</v>
      </c>
      <c r="H118" s="44" t="s">
        <v>643</v>
      </c>
      <c r="I118" s="18" t="s">
        <v>644</v>
      </c>
      <c r="J118" s="24"/>
      <c r="K118" s="24">
        <v>1</v>
      </c>
      <c r="L118" s="24"/>
      <c r="M118" s="24"/>
      <c r="N118" s="24"/>
      <c r="O118" s="24"/>
      <c r="P118" s="24"/>
      <c r="Q118" s="24"/>
      <c r="R118" s="24">
        <v>1</v>
      </c>
      <c r="S118" s="24"/>
      <c r="T118" s="24"/>
      <c r="U118" s="24"/>
      <c r="V118" s="15" t="s">
        <v>645</v>
      </c>
      <c r="W118" s="18" t="s">
        <v>70</v>
      </c>
      <c r="X118" s="87" t="s">
        <v>646</v>
      </c>
      <c r="Y118" s="18" t="s">
        <v>71</v>
      </c>
      <c r="Z118" s="24">
        <v>1</v>
      </c>
      <c r="AA118" s="24"/>
      <c r="AB118" s="24"/>
      <c r="AC118" s="24"/>
      <c r="AD118" s="24"/>
      <c r="AE118" s="24"/>
      <c r="AF118" s="24"/>
      <c r="AG118" s="24">
        <v>1</v>
      </c>
      <c r="AH118" s="24">
        <v>1</v>
      </c>
      <c r="AI118" s="24"/>
      <c r="AJ118" s="24">
        <v>1</v>
      </c>
      <c r="AK118" s="58"/>
      <c r="AL118" s="38">
        <v>2021001920</v>
      </c>
      <c r="AM118" s="66">
        <v>44356</v>
      </c>
      <c r="AN118" s="17">
        <f>(NETWORKDAYS.INTL(B118,AM118,1,FESTIVOS!B111:B208)-1)</f>
        <v>9</v>
      </c>
    </row>
    <row r="119" spans="1:40" ht="85.25" hidden="1" customHeight="1" x14ac:dyDescent="0.35">
      <c r="A119" s="9">
        <v>2021003453</v>
      </c>
      <c r="B119" s="10">
        <v>44347</v>
      </c>
      <c r="C119" s="11">
        <v>15</v>
      </c>
      <c r="D119" s="12">
        <f>WORKDAY(B119,C119,FESTIVOS!B112:B209)</f>
        <v>44368</v>
      </c>
      <c r="E119" s="13" t="str">
        <f t="shared" ca="1" si="2"/>
        <v>Vencido hace-379días</v>
      </c>
      <c r="F119" s="14">
        <f t="shared" ca="1" si="3"/>
        <v>-379</v>
      </c>
      <c r="G119" s="18" t="s">
        <v>647</v>
      </c>
      <c r="H119" s="44" t="s">
        <v>648</v>
      </c>
      <c r="I119" s="18" t="s">
        <v>649</v>
      </c>
      <c r="J119" s="24"/>
      <c r="K119" s="24">
        <v>1</v>
      </c>
      <c r="L119" s="24"/>
      <c r="M119" s="24"/>
      <c r="N119" s="24"/>
      <c r="O119" s="24"/>
      <c r="P119" s="24"/>
      <c r="Q119" s="24"/>
      <c r="R119" s="24">
        <v>1</v>
      </c>
      <c r="S119" s="24"/>
      <c r="T119" s="24"/>
      <c r="U119" s="24"/>
      <c r="V119" s="15" t="s">
        <v>72</v>
      </c>
      <c r="W119" s="18" t="s">
        <v>70</v>
      </c>
      <c r="X119" s="87" t="s">
        <v>650</v>
      </c>
      <c r="Y119" s="18" t="s">
        <v>71</v>
      </c>
      <c r="Z119" s="24">
        <v>1</v>
      </c>
      <c r="AA119" s="24"/>
      <c r="AB119" s="24"/>
      <c r="AC119" s="24"/>
      <c r="AD119" s="24"/>
      <c r="AE119" s="24"/>
      <c r="AF119" s="24"/>
      <c r="AG119" s="24">
        <v>1</v>
      </c>
      <c r="AH119" s="24">
        <v>1</v>
      </c>
      <c r="AI119" s="24"/>
      <c r="AJ119" s="24">
        <v>1</v>
      </c>
      <c r="AK119" s="58"/>
      <c r="AL119" s="38">
        <v>2021001919</v>
      </c>
      <c r="AM119" s="66">
        <v>44356</v>
      </c>
      <c r="AN119" s="17">
        <f>(NETWORKDAYS.INTL(B119,AM119,1,FESTIVOS!B112:B209)-1)</f>
        <v>7</v>
      </c>
    </row>
    <row r="120" spans="1:40" ht="85.25" hidden="1" customHeight="1" x14ac:dyDescent="0.35">
      <c r="A120" s="9">
        <v>2021003287</v>
      </c>
      <c r="B120" s="10">
        <v>44343</v>
      </c>
      <c r="C120" s="11">
        <v>15</v>
      </c>
      <c r="D120" s="12">
        <f>WORKDAY(B120,C120,FESTIVOS!B113:B210)</f>
        <v>44364</v>
      </c>
      <c r="E120" s="13" t="str">
        <f t="shared" ca="1" si="2"/>
        <v>Vencido hace-383días</v>
      </c>
      <c r="F120" s="14">
        <f t="shared" ca="1" si="3"/>
        <v>-383</v>
      </c>
      <c r="G120" s="18" t="s">
        <v>651</v>
      </c>
      <c r="H120" s="44" t="s">
        <v>652</v>
      </c>
      <c r="I120" s="18" t="s">
        <v>653</v>
      </c>
      <c r="J120" s="24"/>
      <c r="K120" s="24">
        <v>1</v>
      </c>
      <c r="L120" s="24"/>
      <c r="M120" s="24"/>
      <c r="N120" s="24"/>
      <c r="O120" s="24"/>
      <c r="P120" s="24"/>
      <c r="Q120" s="24"/>
      <c r="R120" s="24"/>
      <c r="S120" s="24">
        <v>1</v>
      </c>
      <c r="T120" s="24"/>
      <c r="U120" s="24"/>
      <c r="V120" s="15" t="s">
        <v>654</v>
      </c>
      <c r="W120" s="18" t="s">
        <v>395</v>
      </c>
      <c r="X120" s="87" t="s">
        <v>655</v>
      </c>
      <c r="Y120" s="18" t="s">
        <v>267</v>
      </c>
      <c r="Z120" s="24">
        <v>1</v>
      </c>
      <c r="AA120" s="24"/>
      <c r="AB120" s="24"/>
      <c r="AC120" s="24"/>
      <c r="AD120" s="24"/>
      <c r="AE120" s="24">
        <v>1</v>
      </c>
      <c r="AF120" s="24"/>
      <c r="AG120" s="24"/>
      <c r="AH120" s="24">
        <v>1</v>
      </c>
      <c r="AI120" s="24"/>
      <c r="AJ120" s="24">
        <v>1</v>
      </c>
      <c r="AK120" s="58"/>
      <c r="AL120" s="72">
        <v>2021002034</v>
      </c>
      <c r="AM120" s="66">
        <v>44368</v>
      </c>
      <c r="AN120" s="17">
        <f>(NETWORKDAYS.INTL(B120,AM120,1,FESTIVOS!B113:B210)-1)</f>
        <v>17</v>
      </c>
    </row>
    <row r="121" spans="1:40" ht="85.25" hidden="1" customHeight="1" x14ac:dyDescent="0.35">
      <c r="A121" s="9">
        <v>2021003522</v>
      </c>
      <c r="B121" s="10">
        <v>44348</v>
      </c>
      <c r="C121" s="11">
        <v>15</v>
      </c>
      <c r="D121" s="12">
        <f>WORKDAY(B121,C121,FESTIVOS!B114:B211)</f>
        <v>44369</v>
      </c>
      <c r="E121" s="13" t="str">
        <f t="shared" ca="1" si="2"/>
        <v>Vencido hace-378días</v>
      </c>
      <c r="F121" s="14">
        <f t="shared" ca="1" si="3"/>
        <v>-378</v>
      </c>
      <c r="G121" s="18" t="s">
        <v>656</v>
      </c>
      <c r="H121" s="44" t="s">
        <v>657</v>
      </c>
      <c r="I121" s="18" t="s">
        <v>658</v>
      </c>
      <c r="J121" s="24"/>
      <c r="K121" s="24">
        <v>1</v>
      </c>
      <c r="L121" s="24"/>
      <c r="M121" s="24"/>
      <c r="N121" s="24"/>
      <c r="O121" s="24"/>
      <c r="P121" s="24"/>
      <c r="Q121" s="24"/>
      <c r="R121" s="24">
        <v>1</v>
      </c>
      <c r="S121" s="24"/>
      <c r="T121" s="24"/>
      <c r="U121" s="24"/>
      <c r="V121" s="15" t="s">
        <v>184</v>
      </c>
      <c r="W121" s="18" t="s">
        <v>70</v>
      </c>
      <c r="X121" s="87" t="s">
        <v>659</v>
      </c>
      <c r="Y121" s="18" t="s">
        <v>71</v>
      </c>
      <c r="Z121" s="24">
        <v>1</v>
      </c>
      <c r="AA121" s="24"/>
      <c r="AB121" s="24"/>
      <c r="AC121" s="24"/>
      <c r="AD121" s="24"/>
      <c r="AE121" s="24"/>
      <c r="AF121" s="24"/>
      <c r="AG121" s="24">
        <v>1</v>
      </c>
      <c r="AH121" s="24">
        <v>1</v>
      </c>
      <c r="AI121" s="24"/>
      <c r="AJ121" s="24">
        <v>1</v>
      </c>
      <c r="AK121" s="58"/>
      <c r="AL121" s="38">
        <v>2021001918</v>
      </c>
      <c r="AM121" s="66">
        <v>44356</v>
      </c>
      <c r="AN121" s="17">
        <f>(NETWORKDAYS.INTL(B121,AM121,1,FESTIVOS!B114:B211)-1)</f>
        <v>6</v>
      </c>
    </row>
    <row r="122" spans="1:40" ht="85.25" hidden="1" customHeight="1" x14ac:dyDescent="0.35">
      <c r="A122" s="9">
        <v>2021003685</v>
      </c>
      <c r="B122" s="10">
        <v>44349</v>
      </c>
      <c r="C122" s="11">
        <v>10</v>
      </c>
      <c r="D122" s="12">
        <f>WORKDAY(B122,C122,FESTIVOS!B115:B212)</f>
        <v>44363</v>
      </c>
      <c r="E122" s="13" t="str">
        <f t="shared" ca="1" si="2"/>
        <v>Vencido hace-384días</v>
      </c>
      <c r="F122" s="14">
        <f t="shared" ca="1" si="3"/>
        <v>-384</v>
      </c>
      <c r="G122" s="18" t="s">
        <v>660</v>
      </c>
      <c r="H122" s="44">
        <v>20632542</v>
      </c>
      <c r="I122" s="18" t="s">
        <v>661</v>
      </c>
      <c r="J122" s="24"/>
      <c r="K122" s="24">
        <v>1</v>
      </c>
      <c r="L122" s="24"/>
      <c r="M122" s="24"/>
      <c r="N122" s="24"/>
      <c r="O122" s="24"/>
      <c r="P122" s="24"/>
      <c r="Q122" s="24"/>
      <c r="R122" s="24">
        <v>1</v>
      </c>
      <c r="S122" s="24"/>
      <c r="T122" s="24"/>
      <c r="U122" s="24"/>
      <c r="V122" s="15" t="s">
        <v>662</v>
      </c>
      <c r="W122" s="18" t="s">
        <v>124</v>
      </c>
      <c r="X122" s="87" t="s">
        <v>663</v>
      </c>
      <c r="Y122" s="18" t="s">
        <v>267</v>
      </c>
      <c r="Z122" s="24">
        <v>1</v>
      </c>
      <c r="AA122" s="24"/>
      <c r="AB122" s="24"/>
      <c r="AC122" s="24"/>
      <c r="AD122" s="24"/>
      <c r="AE122" s="24"/>
      <c r="AF122" s="24"/>
      <c r="AG122" s="24">
        <v>1</v>
      </c>
      <c r="AH122" s="24">
        <v>1</v>
      </c>
      <c r="AI122" s="24"/>
      <c r="AJ122" s="24">
        <v>1</v>
      </c>
      <c r="AK122" s="58"/>
      <c r="AL122" s="72">
        <v>2021002002</v>
      </c>
      <c r="AM122" s="66">
        <v>44363</v>
      </c>
      <c r="AN122" s="17">
        <f>(NETWORKDAYS.INTL(B122,AM122,1,FESTIVOS!B115:B212)-1)</f>
        <v>10</v>
      </c>
    </row>
    <row r="123" spans="1:40" ht="85.25" hidden="1" customHeight="1" x14ac:dyDescent="0.35">
      <c r="A123" s="9">
        <v>2021003911</v>
      </c>
      <c r="B123" s="10">
        <v>44355</v>
      </c>
      <c r="C123" s="11">
        <v>15</v>
      </c>
      <c r="D123" s="12">
        <f>WORKDAY(B123,C123,FESTIVOS!B116:B213)</f>
        <v>44376</v>
      </c>
      <c r="E123" s="13" t="str">
        <f t="shared" ca="1" si="2"/>
        <v>Vencido hace-371días</v>
      </c>
      <c r="F123" s="14">
        <f t="shared" ca="1" si="3"/>
        <v>-371</v>
      </c>
      <c r="G123" s="18" t="s">
        <v>664</v>
      </c>
      <c r="H123" s="44" t="s">
        <v>665</v>
      </c>
      <c r="I123" s="18" t="s">
        <v>666</v>
      </c>
      <c r="J123" s="24"/>
      <c r="K123" s="24">
        <v>1</v>
      </c>
      <c r="L123" s="24"/>
      <c r="M123" s="24"/>
      <c r="N123" s="24"/>
      <c r="O123" s="24"/>
      <c r="P123" s="24"/>
      <c r="Q123" s="24"/>
      <c r="R123" s="24">
        <v>1</v>
      </c>
      <c r="S123" s="24"/>
      <c r="T123" s="24"/>
      <c r="U123" s="24"/>
      <c r="V123" s="15" t="s">
        <v>73</v>
      </c>
      <c r="W123" s="18" t="s">
        <v>70</v>
      </c>
      <c r="X123" s="87" t="s">
        <v>667</v>
      </c>
      <c r="Y123" s="18" t="s">
        <v>71</v>
      </c>
      <c r="Z123" s="24">
        <v>1</v>
      </c>
      <c r="AA123" s="24"/>
      <c r="AB123" s="24"/>
      <c r="AC123" s="24"/>
      <c r="AD123" s="24"/>
      <c r="AE123" s="24"/>
      <c r="AF123" s="24"/>
      <c r="AG123" s="24">
        <v>1</v>
      </c>
      <c r="AH123" s="24">
        <v>1</v>
      </c>
      <c r="AI123" s="24"/>
      <c r="AJ123" s="24">
        <v>1</v>
      </c>
      <c r="AK123" s="58"/>
      <c r="AL123" s="38">
        <v>2021002152</v>
      </c>
      <c r="AM123" s="66">
        <v>44375</v>
      </c>
      <c r="AN123" s="17">
        <f>(NETWORKDAYS.INTL(B123,AM123,1,FESTIVOS!B116:B213)-1)</f>
        <v>14</v>
      </c>
    </row>
    <row r="124" spans="1:40" ht="85.25" hidden="1" customHeight="1" x14ac:dyDescent="0.35">
      <c r="A124" s="9">
        <v>2021004033</v>
      </c>
      <c r="B124" s="10">
        <v>44358</v>
      </c>
      <c r="C124" s="11">
        <v>15</v>
      </c>
      <c r="D124" s="12">
        <f>WORKDAY(B124,C124,FESTIVOS!B117:B214)</f>
        <v>44379</v>
      </c>
      <c r="E124" s="13" t="str">
        <f t="shared" ca="1" si="2"/>
        <v>Vencido hace-368días</v>
      </c>
      <c r="F124" s="14">
        <f t="shared" ca="1" si="3"/>
        <v>-368</v>
      </c>
      <c r="G124" s="18" t="s">
        <v>668</v>
      </c>
      <c r="H124" s="44">
        <v>1096197632</v>
      </c>
      <c r="I124" s="18" t="s">
        <v>669</v>
      </c>
      <c r="J124" s="24"/>
      <c r="K124" s="24">
        <v>1</v>
      </c>
      <c r="L124" s="24"/>
      <c r="M124" s="24"/>
      <c r="N124" s="24"/>
      <c r="O124" s="24"/>
      <c r="P124" s="24"/>
      <c r="Q124" s="24"/>
      <c r="R124" s="24">
        <v>1</v>
      </c>
      <c r="S124" s="24"/>
      <c r="T124" s="24"/>
      <c r="U124" s="24"/>
      <c r="V124" s="15" t="s">
        <v>80</v>
      </c>
      <c r="W124" s="18" t="s">
        <v>70</v>
      </c>
      <c r="X124" s="87" t="s">
        <v>670</v>
      </c>
      <c r="Y124" s="18" t="s">
        <v>267</v>
      </c>
      <c r="Z124" s="24">
        <v>1</v>
      </c>
      <c r="AA124" s="24"/>
      <c r="AB124" s="24"/>
      <c r="AC124" s="24"/>
      <c r="AD124" s="24"/>
      <c r="AE124" s="24"/>
      <c r="AF124" s="24"/>
      <c r="AG124" s="24">
        <v>1</v>
      </c>
      <c r="AH124" s="24">
        <v>1</v>
      </c>
      <c r="AI124" s="24"/>
      <c r="AJ124" s="24">
        <v>1</v>
      </c>
      <c r="AK124" s="58"/>
      <c r="AL124" s="72">
        <v>2021002161</v>
      </c>
      <c r="AM124" s="66">
        <v>44376</v>
      </c>
      <c r="AN124" s="17">
        <f>(NETWORKDAYS.INTL(B124,AM124,1,FESTIVOS!B117:B214)-1)</f>
        <v>12</v>
      </c>
    </row>
    <row r="125" spans="1:40" ht="85.25" hidden="1" customHeight="1" x14ac:dyDescent="0.35">
      <c r="A125" s="9">
        <v>2021004077</v>
      </c>
      <c r="B125" s="10">
        <v>44362</v>
      </c>
      <c r="C125" s="11">
        <v>15</v>
      </c>
      <c r="D125" s="12">
        <f>WORKDAY(B125,C125,FESTIVOS!B118:B215)</f>
        <v>44383</v>
      </c>
      <c r="E125" s="13" t="str">
        <f t="shared" ca="1" si="2"/>
        <v>Vencido hace-364días</v>
      </c>
      <c r="F125" s="14">
        <f t="shared" ca="1" si="3"/>
        <v>-364</v>
      </c>
      <c r="G125" s="18" t="s">
        <v>671</v>
      </c>
      <c r="H125" s="44" t="s">
        <v>672</v>
      </c>
      <c r="I125" s="18" t="s">
        <v>673</v>
      </c>
      <c r="J125" s="24"/>
      <c r="K125" s="24">
        <v>1</v>
      </c>
      <c r="L125" s="24"/>
      <c r="M125" s="24"/>
      <c r="N125" s="24"/>
      <c r="O125" s="24"/>
      <c r="P125" s="24"/>
      <c r="Q125" s="24"/>
      <c r="R125" s="24">
        <v>1</v>
      </c>
      <c r="S125" s="24"/>
      <c r="T125" s="24"/>
      <c r="U125" s="24"/>
      <c r="V125" s="15" t="s">
        <v>73</v>
      </c>
      <c r="W125" s="18" t="s">
        <v>70</v>
      </c>
      <c r="X125" s="87" t="s">
        <v>674</v>
      </c>
      <c r="Y125" s="18" t="s">
        <v>267</v>
      </c>
      <c r="Z125" s="24">
        <v>1</v>
      </c>
      <c r="AA125" s="24"/>
      <c r="AB125" s="24"/>
      <c r="AC125" s="24"/>
      <c r="AD125" s="24"/>
      <c r="AE125" s="24"/>
      <c r="AF125" s="24"/>
      <c r="AG125" s="24">
        <v>1</v>
      </c>
      <c r="AH125" s="24">
        <v>1</v>
      </c>
      <c r="AI125" s="24"/>
      <c r="AJ125" s="24">
        <v>1</v>
      </c>
      <c r="AK125" s="58"/>
      <c r="AL125" s="72">
        <v>2021002151</v>
      </c>
      <c r="AM125" s="66">
        <v>44375</v>
      </c>
      <c r="AN125" s="17">
        <f>(NETWORKDAYS.INTL(B125,AM125,1,FESTIVOS!B118:B215)-1)</f>
        <v>9</v>
      </c>
    </row>
    <row r="126" spans="1:40" ht="85.25" hidden="1" customHeight="1" x14ac:dyDescent="0.35">
      <c r="A126" s="9">
        <v>2021004101</v>
      </c>
      <c r="B126" s="10">
        <v>44363</v>
      </c>
      <c r="C126" s="11">
        <v>10</v>
      </c>
      <c r="D126" s="12">
        <f>WORKDAY(B126,C126,FESTIVOS!B119:B216)</f>
        <v>44377</v>
      </c>
      <c r="E126" s="13" t="str">
        <f t="shared" ca="1" si="2"/>
        <v>Vencido hace-370días</v>
      </c>
      <c r="F126" s="14">
        <f t="shared" ca="1" si="3"/>
        <v>-370</v>
      </c>
      <c r="G126" s="45" t="s">
        <v>675</v>
      </c>
      <c r="H126" s="44" t="s">
        <v>676</v>
      </c>
      <c r="I126" s="18" t="s">
        <v>677</v>
      </c>
      <c r="J126" s="24"/>
      <c r="K126" s="24">
        <v>1</v>
      </c>
      <c r="L126" s="24"/>
      <c r="M126" s="24"/>
      <c r="N126" s="24"/>
      <c r="O126" s="24"/>
      <c r="P126" s="24"/>
      <c r="Q126" s="24"/>
      <c r="R126" s="24">
        <v>1</v>
      </c>
      <c r="S126" s="24"/>
      <c r="T126" s="24"/>
      <c r="U126" s="24"/>
      <c r="V126" s="15" t="s">
        <v>678</v>
      </c>
      <c r="W126" s="18" t="s">
        <v>124</v>
      </c>
      <c r="X126" s="87" t="s">
        <v>679</v>
      </c>
      <c r="Y126" s="18" t="s">
        <v>267</v>
      </c>
      <c r="Z126" s="24">
        <v>1</v>
      </c>
      <c r="AA126" s="24"/>
      <c r="AB126" s="24"/>
      <c r="AC126" s="24"/>
      <c r="AD126" s="24"/>
      <c r="AE126" s="24"/>
      <c r="AF126" s="24"/>
      <c r="AG126" s="24">
        <v>1</v>
      </c>
      <c r="AH126" s="24">
        <v>1</v>
      </c>
      <c r="AI126" s="24"/>
      <c r="AJ126" s="24">
        <v>1</v>
      </c>
      <c r="AK126" s="58"/>
      <c r="AL126" s="72">
        <v>2021002077</v>
      </c>
      <c r="AM126" s="66">
        <v>44370</v>
      </c>
      <c r="AN126" s="17">
        <f>(NETWORKDAYS.INTL(B126,AM126,1,FESTIVOS!B119:B216)-1)</f>
        <v>5</v>
      </c>
    </row>
    <row r="127" spans="1:40" ht="85.25" hidden="1" customHeight="1" x14ac:dyDescent="0.35">
      <c r="A127" s="9">
        <v>2021004108</v>
      </c>
      <c r="B127" s="10">
        <v>44363</v>
      </c>
      <c r="C127" s="11">
        <v>15</v>
      </c>
      <c r="D127" s="12">
        <f>WORKDAY(B127,C127,FESTIVOS!B120:B217)</f>
        <v>44384</v>
      </c>
      <c r="E127" s="13" t="str">
        <f t="shared" ca="1" si="2"/>
        <v>Vencido hace-363días</v>
      </c>
      <c r="F127" s="14">
        <f t="shared" ca="1" si="3"/>
        <v>-363</v>
      </c>
      <c r="G127" s="45" t="s">
        <v>680</v>
      </c>
      <c r="H127" s="44" t="s">
        <v>681</v>
      </c>
      <c r="I127" s="18" t="s">
        <v>122</v>
      </c>
      <c r="J127" s="24"/>
      <c r="K127" s="24"/>
      <c r="L127" s="24"/>
      <c r="M127" s="24">
        <v>1</v>
      </c>
      <c r="N127" s="24"/>
      <c r="O127" s="24"/>
      <c r="P127" s="24"/>
      <c r="Q127" s="24"/>
      <c r="R127" s="24">
        <v>1</v>
      </c>
      <c r="S127" s="24"/>
      <c r="T127" s="24"/>
      <c r="U127" s="24"/>
      <c r="V127" s="15" t="s">
        <v>682</v>
      </c>
      <c r="W127" s="18" t="s">
        <v>70</v>
      </c>
      <c r="X127" s="87" t="s">
        <v>683</v>
      </c>
      <c r="Y127" s="18" t="s">
        <v>267</v>
      </c>
      <c r="Z127" s="24">
        <v>1</v>
      </c>
      <c r="AA127" s="24"/>
      <c r="AB127" s="24"/>
      <c r="AC127" s="24"/>
      <c r="AD127" s="24"/>
      <c r="AE127" s="24"/>
      <c r="AF127" s="24"/>
      <c r="AG127" s="24">
        <v>1</v>
      </c>
      <c r="AH127" s="24">
        <v>1</v>
      </c>
      <c r="AI127" s="24"/>
      <c r="AJ127" s="24">
        <v>1</v>
      </c>
      <c r="AK127" s="58"/>
      <c r="AL127" s="72">
        <v>2021002253</v>
      </c>
      <c r="AM127" s="66">
        <v>44384</v>
      </c>
      <c r="AN127" s="17">
        <f>(NETWORKDAYS.INTL(B127,AM127,1,FESTIVOS!B120:B217)-1)</f>
        <v>15</v>
      </c>
    </row>
    <row r="128" spans="1:40" ht="85.25" hidden="1" customHeight="1" x14ac:dyDescent="0.35">
      <c r="A128" s="9">
        <v>2021004140</v>
      </c>
      <c r="B128" s="10">
        <v>44364</v>
      </c>
      <c r="C128" s="11">
        <v>15</v>
      </c>
      <c r="D128" s="12">
        <f>WORKDAY(B128,C128,FESTIVOS!B121:B218)</f>
        <v>44385</v>
      </c>
      <c r="E128" s="13" t="str">
        <f t="shared" ca="1" si="2"/>
        <v>Vencido hace-362días</v>
      </c>
      <c r="F128" s="14">
        <f t="shared" ca="1" si="3"/>
        <v>-362</v>
      </c>
      <c r="G128" s="18" t="s">
        <v>684</v>
      </c>
      <c r="H128" s="44" t="s">
        <v>685</v>
      </c>
      <c r="I128" s="18" t="s">
        <v>686</v>
      </c>
      <c r="J128" s="24"/>
      <c r="K128" s="24">
        <v>1</v>
      </c>
      <c r="L128" s="24"/>
      <c r="M128" s="24"/>
      <c r="N128" s="24"/>
      <c r="O128" s="24"/>
      <c r="P128" s="24"/>
      <c r="Q128" s="24"/>
      <c r="R128" s="24">
        <v>1</v>
      </c>
      <c r="S128" s="24"/>
      <c r="T128" s="24"/>
      <c r="U128" s="24"/>
      <c r="V128" s="15" t="s">
        <v>72</v>
      </c>
      <c r="W128" s="18" t="s">
        <v>70</v>
      </c>
      <c r="X128" s="87" t="s">
        <v>687</v>
      </c>
      <c r="Y128" s="18" t="s">
        <v>267</v>
      </c>
      <c r="Z128" s="24">
        <v>1</v>
      </c>
      <c r="AA128" s="24"/>
      <c r="AB128" s="24"/>
      <c r="AC128" s="24"/>
      <c r="AD128" s="24"/>
      <c r="AE128" s="24"/>
      <c r="AF128" s="24"/>
      <c r="AG128" s="24">
        <v>1</v>
      </c>
      <c r="AH128" s="24">
        <v>1</v>
      </c>
      <c r="AI128" s="24"/>
      <c r="AJ128" s="24">
        <v>1</v>
      </c>
      <c r="AK128" s="58"/>
      <c r="AL128" s="72">
        <v>2021002206</v>
      </c>
      <c r="AM128" s="66">
        <v>44379</v>
      </c>
      <c r="AN128" s="17">
        <f>(NETWORKDAYS.INTL(B128,AM128,1,FESTIVOS!B121:B218)-1)</f>
        <v>11</v>
      </c>
    </row>
    <row r="129" spans="1:40" ht="85.25" hidden="1" customHeight="1" x14ac:dyDescent="0.35">
      <c r="A129" s="9">
        <v>2021004196</v>
      </c>
      <c r="B129" s="10">
        <v>44368</v>
      </c>
      <c r="C129" s="11">
        <v>15</v>
      </c>
      <c r="D129" s="12">
        <f>WORKDAY(B129,C129,FESTIVOS!B122:B219)</f>
        <v>44389</v>
      </c>
      <c r="E129" s="13" t="str">
        <f t="shared" ca="1" si="2"/>
        <v>Vencido hace-358días</v>
      </c>
      <c r="F129" s="14">
        <f t="shared" ca="1" si="3"/>
        <v>-358</v>
      </c>
      <c r="G129" s="18" t="s">
        <v>688</v>
      </c>
      <c r="H129" s="44" t="s">
        <v>689</v>
      </c>
      <c r="I129" s="18" t="s">
        <v>690</v>
      </c>
      <c r="J129" s="24"/>
      <c r="K129" s="24">
        <v>1</v>
      </c>
      <c r="L129" s="24"/>
      <c r="M129" s="24"/>
      <c r="N129" s="24"/>
      <c r="O129" s="24"/>
      <c r="P129" s="24"/>
      <c r="Q129" s="24"/>
      <c r="R129" s="24">
        <v>1</v>
      </c>
      <c r="S129" s="24"/>
      <c r="T129" s="24"/>
      <c r="U129" s="24"/>
      <c r="V129" s="15" t="s">
        <v>691</v>
      </c>
      <c r="W129" s="18" t="s">
        <v>70</v>
      </c>
      <c r="X129" s="87" t="s">
        <v>692</v>
      </c>
      <c r="Y129" s="18" t="s">
        <v>267</v>
      </c>
      <c r="Z129" s="24">
        <v>1</v>
      </c>
      <c r="AA129" s="24"/>
      <c r="AB129" s="24"/>
      <c r="AC129" s="24"/>
      <c r="AD129" s="24"/>
      <c r="AE129" s="24"/>
      <c r="AF129" s="24"/>
      <c r="AG129" s="24">
        <v>1</v>
      </c>
      <c r="AH129" s="24">
        <v>1</v>
      </c>
      <c r="AI129" s="24"/>
      <c r="AJ129" s="24">
        <v>1</v>
      </c>
      <c r="AK129" s="58"/>
      <c r="AL129" s="72">
        <v>2021002208</v>
      </c>
      <c r="AM129" s="66">
        <v>44379</v>
      </c>
      <c r="AN129" s="17">
        <f>(NETWORKDAYS.INTL(B129,AM129,1,FESTIVOS!B122:B219)-1)</f>
        <v>9</v>
      </c>
    </row>
    <row r="130" spans="1:40" ht="85.25" hidden="1" customHeight="1" x14ac:dyDescent="0.35">
      <c r="A130" s="9">
        <v>2021004200</v>
      </c>
      <c r="B130" s="10">
        <v>44368</v>
      </c>
      <c r="C130" s="11">
        <v>15</v>
      </c>
      <c r="D130" s="12">
        <f>WORKDAY(B130,C130,FESTIVOS!B123:B220)</f>
        <v>44389</v>
      </c>
      <c r="E130" s="13" t="str">
        <f t="shared" ca="1" si="2"/>
        <v>Vencido hace-358días</v>
      </c>
      <c r="F130" s="14">
        <f t="shared" ca="1" si="3"/>
        <v>-358</v>
      </c>
      <c r="G130" s="18" t="s">
        <v>693</v>
      </c>
      <c r="H130" s="44" t="s">
        <v>694</v>
      </c>
      <c r="I130" s="18" t="s">
        <v>695</v>
      </c>
      <c r="J130" s="24"/>
      <c r="K130" s="24">
        <v>1</v>
      </c>
      <c r="L130" s="24"/>
      <c r="M130" s="24"/>
      <c r="N130" s="24"/>
      <c r="O130" s="24"/>
      <c r="P130" s="24"/>
      <c r="Q130" s="24"/>
      <c r="R130" s="24">
        <v>1</v>
      </c>
      <c r="S130" s="24"/>
      <c r="T130" s="24"/>
      <c r="U130" s="24"/>
      <c r="V130" s="15" t="s">
        <v>72</v>
      </c>
      <c r="W130" s="18" t="s">
        <v>70</v>
      </c>
      <c r="X130" s="87" t="s">
        <v>696</v>
      </c>
      <c r="Y130" s="18" t="s">
        <v>267</v>
      </c>
      <c r="Z130" s="24">
        <v>1</v>
      </c>
      <c r="AA130" s="24"/>
      <c r="AB130" s="24"/>
      <c r="AC130" s="24"/>
      <c r="AD130" s="24"/>
      <c r="AE130" s="24"/>
      <c r="AF130" s="24"/>
      <c r="AG130" s="24">
        <v>1</v>
      </c>
      <c r="AH130" s="24">
        <v>1</v>
      </c>
      <c r="AI130" s="24"/>
      <c r="AJ130" s="24">
        <v>1</v>
      </c>
      <c r="AK130" s="58"/>
      <c r="AL130" s="38">
        <v>2021002260</v>
      </c>
      <c r="AM130" s="66">
        <v>44385</v>
      </c>
      <c r="AN130" s="17">
        <f>(NETWORKDAYS.INTL(B130,AM130,1,FESTIVOS!B123:B220)-1)</f>
        <v>13</v>
      </c>
    </row>
    <row r="131" spans="1:40" ht="85.25" hidden="1" customHeight="1" x14ac:dyDescent="0.35">
      <c r="A131" s="9">
        <v>2021004202</v>
      </c>
      <c r="B131" s="10">
        <v>44368</v>
      </c>
      <c r="C131" s="11">
        <v>15</v>
      </c>
      <c r="D131" s="12">
        <f>WORKDAY(B131,C131,FESTIVOS!B124:B221)</f>
        <v>44389</v>
      </c>
      <c r="E131" s="13" t="str">
        <f t="shared" ca="1" si="2"/>
        <v>Vencido hace-358días</v>
      </c>
      <c r="F131" s="14">
        <f t="shared" ca="1" si="3"/>
        <v>-358</v>
      </c>
      <c r="G131" s="18" t="s">
        <v>697</v>
      </c>
      <c r="H131" s="44" t="s">
        <v>698</v>
      </c>
      <c r="I131" s="18" t="s">
        <v>699</v>
      </c>
      <c r="J131" s="24"/>
      <c r="K131" s="24">
        <v>1</v>
      </c>
      <c r="L131" s="24"/>
      <c r="M131" s="24"/>
      <c r="N131" s="24"/>
      <c r="O131" s="24"/>
      <c r="P131" s="24"/>
      <c r="Q131" s="24"/>
      <c r="R131" s="24">
        <v>1</v>
      </c>
      <c r="S131" s="24"/>
      <c r="T131" s="24"/>
      <c r="U131" s="24"/>
      <c r="V131" s="15" t="s">
        <v>72</v>
      </c>
      <c r="W131" s="18" t="s">
        <v>70</v>
      </c>
      <c r="X131" s="87" t="s">
        <v>700</v>
      </c>
      <c r="Y131" s="18" t="s">
        <v>267</v>
      </c>
      <c r="Z131" s="24">
        <v>1</v>
      </c>
      <c r="AA131" s="24"/>
      <c r="AB131" s="24"/>
      <c r="AC131" s="24"/>
      <c r="AD131" s="24"/>
      <c r="AE131" s="24"/>
      <c r="AF131" s="24"/>
      <c r="AG131" s="24">
        <v>1</v>
      </c>
      <c r="AH131" s="24">
        <v>1</v>
      </c>
      <c r="AI131" s="24"/>
      <c r="AJ131" s="24">
        <v>1</v>
      </c>
      <c r="AK131" s="58"/>
      <c r="AL131" s="72">
        <v>2021002177</v>
      </c>
      <c r="AM131" s="66">
        <v>44377</v>
      </c>
      <c r="AN131" s="17">
        <f>(NETWORKDAYS.INTL(B131,AM131,1,FESTIVOS!B124:B221)-1)</f>
        <v>7</v>
      </c>
    </row>
    <row r="132" spans="1:40" ht="85.25" hidden="1" customHeight="1" x14ac:dyDescent="0.35">
      <c r="A132" s="9">
        <v>2021004204</v>
      </c>
      <c r="B132" s="10">
        <v>44368</v>
      </c>
      <c r="C132" s="11">
        <v>15</v>
      </c>
      <c r="D132" s="12">
        <f>WORKDAY(B132,C132,FESTIVOS!B125:B222)</f>
        <v>44389</v>
      </c>
      <c r="E132" s="13" t="str">
        <f t="shared" ca="1" si="2"/>
        <v>Vencido hace-358días</v>
      </c>
      <c r="F132" s="14">
        <f t="shared" ca="1" si="3"/>
        <v>-358</v>
      </c>
      <c r="G132" s="18" t="s">
        <v>701</v>
      </c>
      <c r="H132" s="44" t="s">
        <v>702</v>
      </c>
      <c r="I132" s="18" t="s">
        <v>703</v>
      </c>
      <c r="J132" s="24"/>
      <c r="K132" s="24">
        <v>1</v>
      </c>
      <c r="L132" s="24"/>
      <c r="M132" s="24"/>
      <c r="N132" s="24"/>
      <c r="O132" s="24"/>
      <c r="P132" s="24"/>
      <c r="Q132" s="24"/>
      <c r="R132" s="24">
        <v>1</v>
      </c>
      <c r="S132" s="24"/>
      <c r="T132" s="24"/>
      <c r="U132" s="24"/>
      <c r="V132" s="15" t="s">
        <v>704</v>
      </c>
      <c r="W132" s="18" t="s">
        <v>70</v>
      </c>
      <c r="X132" s="87" t="s">
        <v>705</v>
      </c>
      <c r="Y132" s="18" t="s">
        <v>267</v>
      </c>
      <c r="Z132" s="24">
        <v>1</v>
      </c>
      <c r="AA132" s="24"/>
      <c r="AB132" s="24"/>
      <c r="AC132" s="24"/>
      <c r="AD132" s="24"/>
      <c r="AE132" s="24"/>
      <c r="AF132" s="24"/>
      <c r="AG132" s="24">
        <v>1</v>
      </c>
      <c r="AH132" s="24">
        <v>1</v>
      </c>
      <c r="AI132" s="24"/>
      <c r="AJ132" s="24">
        <v>1</v>
      </c>
      <c r="AK132" s="58"/>
      <c r="AL132" s="72">
        <v>2021002162</v>
      </c>
      <c r="AM132" s="66">
        <v>44376</v>
      </c>
      <c r="AN132" s="17">
        <f>(NETWORKDAYS.INTL(B132,AM132,1,FESTIVOS!B125:B222)-1)</f>
        <v>6</v>
      </c>
    </row>
    <row r="133" spans="1:40" ht="85.25" hidden="1" customHeight="1" x14ac:dyDescent="0.35">
      <c r="A133" s="9">
        <v>2021004277</v>
      </c>
      <c r="B133" s="10">
        <v>44371</v>
      </c>
      <c r="C133" s="11">
        <v>15</v>
      </c>
      <c r="D133" s="12">
        <f>WORKDAY(B133,C133,FESTIVOS!B126:B223)</f>
        <v>44392</v>
      </c>
      <c r="E133" s="13" t="str">
        <f t="shared" ca="1" si="2"/>
        <v>Vencido hace-355días</v>
      </c>
      <c r="F133" s="14">
        <f t="shared" ca="1" si="3"/>
        <v>-355</v>
      </c>
      <c r="G133" s="18" t="s">
        <v>706</v>
      </c>
      <c r="H133" s="44" t="s">
        <v>707</v>
      </c>
      <c r="I133" s="18" t="s">
        <v>708</v>
      </c>
      <c r="J133" s="24"/>
      <c r="K133" s="24">
        <v>1</v>
      </c>
      <c r="L133" s="24"/>
      <c r="M133" s="24"/>
      <c r="N133" s="24"/>
      <c r="O133" s="24"/>
      <c r="P133" s="24"/>
      <c r="Q133" s="24"/>
      <c r="R133" s="24">
        <v>1</v>
      </c>
      <c r="S133" s="24"/>
      <c r="T133" s="24"/>
      <c r="U133" s="24"/>
      <c r="V133" s="15" t="s">
        <v>73</v>
      </c>
      <c r="W133" s="18" t="s">
        <v>70</v>
      </c>
      <c r="X133" s="87" t="s">
        <v>709</v>
      </c>
      <c r="Y133" s="18" t="s">
        <v>267</v>
      </c>
      <c r="Z133" s="24">
        <v>1</v>
      </c>
      <c r="AA133" s="24"/>
      <c r="AB133" s="24"/>
      <c r="AC133" s="24"/>
      <c r="AD133" s="24"/>
      <c r="AE133" s="24"/>
      <c r="AF133" s="24"/>
      <c r="AG133" s="24">
        <v>1</v>
      </c>
      <c r="AH133" s="24">
        <v>1</v>
      </c>
      <c r="AI133" s="24"/>
      <c r="AJ133" s="24">
        <v>1</v>
      </c>
      <c r="AK133" s="58"/>
      <c r="AL133" s="72">
        <v>2021002209</v>
      </c>
      <c r="AM133" s="66">
        <v>44379</v>
      </c>
      <c r="AN133" s="17">
        <f>(NETWORKDAYS.INTL(B133,AM133,1,FESTIVOS!B126:B223)-1)</f>
        <v>6</v>
      </c>
    </row>
    <row r="134" spans="1:40" ht="85.25" hidden="1" customHeight="1" x14ac:dyDescent="0.35">
      <c r="A134" s="46" t="s">
        <v>204</v>
      </c>
      <c r="B134" s="10">
        <v>44371</v>
      </c>
      <c r="C134" s="11">
        <v>15</v>
      </c>
      <c r="D134" s="12">
        <f>WORKDAY(B134,C134,FESTIVOS!B127:B224)</f>
        <v>44392</v>
      </c>
      <c r="E134" s="13" t="str">
        <f t="shared" ca="1" si="2"/>
        <v>Vencido hace-355días</v>
      </c>
      <c r="F134" s="14">
        <f t="shared" ca="1" si="3"/>
        <v>-355</v>
      </c>
      <c r="G134" s="18" t="s">
        <v>710</v>
      </c>
      <c r="H134" s="44">
        <v>3185008116</v>
      </c>
      <c r="I134" s="18" t="s">
        <v>711</v>
      </c>
      <c r="J134" s="24"/>
      <c r="K134" s="24">
        <v>1</v>
      </c>
      <c r="L134" s="24"/>
      <c r="M134" s="24"/>
      <c r="N134" s="24"/>
      <c r="O134" s="24"/>
      <c r="P134" s="24"/>
      <c r="Q134" s="24"/>
      <c r="R134" s="24">
        <v>1</v>
      </c>
      <c r="S134" s="24"/>
      <c r="T134" s="24"/>
      <c r="U134" s="24"/>
      <c r="V134" s="15" t="s">
        <v>712</v>
      </c>
      <c r="W134" s="18" t="s">
        <v>124</v>
      </c>
      <c r="X134" s="87" t="s">
        <v>713</v>
      </c>
      <c r="Y134" s="18" t="s">
        <v>267</v>
      </c>
      <c r="Z134" s="24">
        <v>1</v>
      </c>
      <c r="AA134" s="24"/>
      <c r="AB134" s="24"/>
      <c r="AC134" s="24"/>
      <c r="AD134" s="24"/>
      <c r="AE134" s="24"/>
      <c r="AF134" s="24"/>
      <c r="AG134" s="24">
        <v>1</v>
      </c>
      <c r="AH134" s="24">
        <v>1</v>
      </c>
      <c r="AI134" s="24"/>
      <c r="AJ134" s="24">
        <v>1</v>
      </c>
      <c r="AK134" s="58"/>
      <c r="AL134" s="72">
        <v>2021002153</v>
      </c>
      <c r="AM134" s="66">
        <v>44375</v>
      </c>
      <c r="AN134" s="17">
        <f>(NETWORKDAYS.INTL(B134,AM134,1,FESTIVOS!B127:B224)-1)</f>
        <v>2</v>
      </c>
    </row>
    <row r="135" spans="1:40" ht="85.25" hidden="1" customHeight="1" x14ac:dyDescent="0.35">
      <c r="A135" s="9">
        <v>2021004332</v>
      </c>
      <c r="B135" s="10">
        <v>44372</v>
      </c>
      <c r="C135" s="11">
        <v>15</v>
      </c>
      <c r="D135" s="12">
        <f>WORKDAY(B135,C135,FESTIVOS!B128:B225)</f>
        <v>44393</v>
      </c>
      <c r="E135" s="13" t="str">
        <f t="shared" ca="1" si="2"/>
        <v>Vencido hace-354días</v>
      </c>
      <c r="F135" s="14">
        <f t="shared" ca="1" si="3"/>
        <v>-354</v>
      </c>
      <c r="G135" s="18" t="s">
        <v>714</v>
      </c>
      <c r="H135" s="44" t="s">
        <v>715</v>
      </c>
      <c r="I135" s="18" t="s">
        <v>716</v>
      </c>
      <c r="J135" s="24"/>
      <c r="K135" s="24">
        <v>1</v>
      </c>
      <c r="L135" s="24"/>
      <c r="M135" s="24"/>
      <c r="N135" s="24"/>
      <c r="O135" s="24"/>
      <c r="P135" s="24"/>
      <c r="Q135" s="24"/>
      <c r="R135" s="24">
        <v>1</v>
      </c>
      <c r="S135" s="24"/>
      <c r="T135" s="24"/>
      <c r="U135" s="24"/>
      <c r="V135" s="18" t="s">
        <v>73</v>
      </c>
      <c r="W135" s="18" t="s">
        <v>70</v>
      </c>
      <c r="X135" s="87" t="s">
        <v>717</v>
      </c>
      <c r="Y135" s="18" t="s">
        <v>267</v>
      </c>
      <c r="Z135" s="24">
        <v>1</v>
      </c>
      <c r="AA135" s="24"/>
      <c r="AB135" s="24"/>
      <c r="AC135" s="24"/>
      <c r="AD135" s="24"/>
      <c r="AE135" s="24"/>
      <c r="AF135" s="24"/>
      <c r="AG135" s="24">
        <v>1</v>
      </c>
      <c r="AH135" s="24">
        <v>1</v>
      </c>
      <c r="AI135" s="24"/>
      <c r="AJ135" s="24">
        <v>1</v>
      </c>
      <c r="AK135" s="58"/>
      <c r="AL135" s="72">
        <v>2021002368</v>
      </c>
      <c r="AM135" s="66">
        <v>44393</v>
      </c>
      <c r="AN135" s="17">
        <f>(NETWORKDAYS.INTL(B135,AM135,1,FESTIVOS!B128:B225)-1)</f>
        <v>15</v>
      </c>
    </row>
    <row r="136" spans="1:40" ht="85.25" hidden="1" customHeight="1" x14ac:dyDescent="0.35">
      <c r="A136" s="9">
        <v>2021004331</v>
      </c>
      <c r="B136" s="10">
        <v>44372</v>
      </c>
      <c r="C136" s="11">
        <v>15</v>
      </c>
      <c r="D136" s="12">
        <f>WORKDAY(B136,C136,FESTIVOS!B129:B226)</f>
        <v>44393</v>
      </c>
      <c r="E136" s="13" t="str">
        <f t="shared" ca="1" si="2"/>
        <v>Vencido hace-354días</v>
      </c>
      <c r="F136" s="14">
        <f t="shared" ca="1" si="3"/>
        <v>-354</v>
      </c>
      <c r="G136" s="18" t="s">
        <v>718</v>
      </c>
      <c r="H136" s="44" t="s">
        <v>719</v>
      </c>
      <c r="I136" s="18" t="s">
        <v>720</v>
      </c>
      <c r="J136" s="24"/>
      <c r="K136" s="24">
        <v>1</v>
      </c>
      <c r="L136" s="24"/>
      <c r="M136" s="24"/>
      <c r="N136" s="24"/>
      <c r="O136" s="24"/>
      <c r="P136" s="24"/>
      <c r="Q136" s="24"/>
      <c r="R136" s="24">
        <v>1</v>
      </c>
      <c r="S136" s="24"/>
      <c r="T136" s="24"/>
      <c r="U136" s="24"/>
      <c r="V136" s="18" t="s">
        <v>184</v>
      </c>
      <c r="W136" s="18" t="s">
        <v>70</v>
      </c>
      <c r="X136" s="87" t="s">
        <v>721</v>
      </c>
      <c r="Y136" s="18" t="s">
        <v>267</v>
      </c>
      <c r="Z136" s="24">
        <v>1</v>
      </c>
      <c r="AA136" s="24"/>
      <c r="AB136" s="24"/>
      <c r="AC136" s="24"/>
      <c r="AD136" s="24"/>
      <c r="AE136" s="24"/>
      <c r="AF136" s="24"/>
      <c r="AG136" s="24">
        <v>1</v>
      </c>
      <c r="AH136" s="24">
        <v>1</v>
      </c>
      <c r="AI136" s="24"/>
      <c r="AJ136" s="24">
        <v>1</v>
      </c>
      <c r="AK136" s="58"/>
      <c r="AL136" s="72">
        <v>2021002210</v>
      </c>
      <c r="AM136" s="66">
        <v>44379</v>
      </c>
      <c r="AN136" s="17">
        <f>(NETWORKDAYS.INTL(B136,AM136,1,FESTIVOS!B129:B226)-1)</f>
        <v>5</v>
      </c>
    </row>
    <row r="137" spans="1:40" ht="85.25" hidden="1" customHeight="1" x14ac:dyDescent="0.35">
      <c r="A137" s="9">
        <v>2021004025</v>
      </c>
      <c r="B137" s="10">
        <v>44372</v>
      </c>
      <c r="C137" s="11">
        <v>10</v>
      </c>
      <c r="D137" s="12">
        <f>WORKDAY(B137,C137,FESTIVOS!B130:B227)</f>
        <v>44386</v>
      </c>
      <c r="E137" s="13" t="str">
        <f t="shared" ca="1" si="2"/>
        <v>Vencido hace-361días</v>
      </c>
      <c r="F137" s="14">
        <f t="shared" ca="1" si="3"/>
        <v>-361</v>
      </c>
      <c r="G137" s="18" t="s">
        <v>722</v>
      </c>
      <c r="H137" s="44" t="s">
        <v>723</v>
      </c>
      <c r="I137" s="18" t="s">
        <v>724</v>
      </c>
      <c r="J137" s="24"/>
      <c r="K137" s="24">
        <v>1</v>
      </c>
      <c r="L137" s="24"/>
      <c r="M137" s="24"/>
      <c r="N137" s="24"/>
      <c r="O137" s="24"/>
      <c r="P137" s="24"/>
      <c r="Q137" s="24"/>
      <c r="R137" s="24">
        <v>1</v>
      </c>
      <c r="S137" s="24"/>
      <c r="T137" s="24"/>
      <c r="U137" s="24"/>
      <c r="V137" s="15" t="s">
        <v>725</v>
      </c>
      <c r="W137" s="18" t="s">
        <v>532</v>
      </c>
      <c r="X137" s="87" t="s">
        <v>726</v>
      </c>
      <c r="Y137" s="18" t="s">
        <v>267</v>
      </c>
      <c r="Z137" s="24">
        <v>1</v>
      </c>
      <c r="AA137" s="24"/>
      <c r="AB137" s="24"/>
      <c r="AC137" s="24"/>
      <c r="AD137" s="24"/>
      <c r="AE137" s="24"/>
      <c r="AF137" s="24"/>
      <c r="AG137" s="24">
        <v>1</v>
      </c>
      <c r="AH137" s="24">
        <v>1</v>
      </c>
      <c r="AI137" s="24"/>
      <c r="AJ137" s="24">
        <v>1</v>
      </c>
      <c r="AK137" s="58"/>
      <c r="AL137" s="72">
        <v>2021002168</v>
      </c>
      <c r="AM137" s="66">
        <v>44377</v>
      </c>
      <c r="AN137" s="17">
        <f>(NETWORKDAYS.INTL(B137,AM137,1,FESTIVOS!B130:B227)-1)</f>
        <v>3</v>
      </c>
    </row>
    <row r="138" spans="1:40" ht="85.25" hidden="1" customHeight="1" x14ac:dyDescent="0.35">
      <c r="A138" s="9">
        <v>2021004396</v>
      </c>
      <c r="B138" s="10">
        <v>44375</v>
      </c>
      <c r="C138" s="11">
        <v>15</v>
      </c>
      <c r="D138" s="12">
        <f>WORKDAY(B138,C138,FESTIVOS!B131:B228)</f>
        <v>44396</v>
      </c>
      <c r="E138" s="13" t="str">
        <f t="shared" ref="E138:E201" ca="1" si="4">IF(F138&lt;0,"Vencido hace"&amp;F138&amp;"días",IF(F138=0,"Vence hoy",IF(F138&lt;4,"Tiene "&amp;F138&amp;" días","Faltan "&amp;F138&amp;" días")))</f>
        <v>Vencido hace-351días</v>
      </c>
      <c r="F138" s="14">
        <f t="shared" ref="F138:F201" ca="1" si="5">D138-$D$4</f>
        <v>-351</v>
      </c>
      <c r="G138" s="18" t="s">
        <v>727</v>
      </c>
      <c r="H138" s="44" t="s">
        <v>728</v>
      </c>
      <c r="I138" s="18" t="s">
        <v>729</v>
      </c>
      <c r="J138" s="24"/>
      <c r="K138" s="24">
        <v>1</v>
      </c>
      <c r="L138" s="24"/>
      <c r="M138" s="24"/>
      <c r="N138" s="24"/>
      <c r="O138" s="24"/>
      <c r="P138" s="24"/>
      <c r="Q138" s="24"/>
      <c r="R138" s="24">
        <v>1</v>
      </c>
      <c r="S138" s="24"/>
      <c r="T138" s="24"/>
      <c r="U138" s="24"/>
      <c r="V138" s="18" t="s">
        <v>177</v>
      </c>
      <c r="W138" s="18" t="s">
        <v>70</v>
      </c>
      <c r="X138" s="87" t="s">
        <v>730</v>
      </c>
      <c r="Y138" s="18" t="s">
        <v>267</v>
      </c>
      <c r="Z138" s="24">
        <v>1</v>
      </c>
      <c r="AA138" s="24"/>
      <c r="AB138" s="24"/>
      <c r="AC138" s="24"/>
      <c r="AD138" s="24"/>
      <c r="AE138" s="24"/>
      <c r="AF138" s="24"/>
      <c r="AG138" s="24">
        <v>1</v>
      </c>
      <c r="AH138" s="24">
        <v>1</v>
      </c>
      <c r="AI138" s="24"/>
      <c r="AJ138" s="24">
        <v>1</v>
      </c>
      <c r="AK138" s="58"/>
      <c r="AL138" s="38">
        <v>2021002369</v>
      </c>
      <c r="AM138" s="66">
        <v>44393</v>
      </c>
      <c r="AN138" s="17">
        <f>(NETWORKDAYS.INTL(B138,AM138,1,FESTIVOS!B131:B228)-1)</f>
        <v>14</v>
      </c>
    </row>
    <row r="139" spans="1:40" ht="85.25" hidden="1" customHeight="1" x14ac:dyDescent="0.35">
      <c r="A139" s="9">
        <v>2021004483</v>
      </c>
      <c r="B139" s="10">
        <v>44376</v>
      </c>
      <c r="C139" s="11">
        <v>15</v>
      </c>
      <c r="D139" s="12">
        <f>WORKDAY(B139,C139,FESTIVOS!B132:B229)</f>
        <v>44397</v>
      </c>
      <c r="E139" s="13" t="str">
        <f t="shared" ca="1" si="4"/>
        <v>Vencido hace-350días</v>
      </c>
      <c r="F139" s="14">
        <f t="shared" ca="1" si="5"/>
        <v>-350</v>
      </c>
      <c r="G139" s="18" t="s">
        <v>731</v>
      </c>
      <c r="H139" s="44" t="s">
        <v>732</v>
      </c>
      <c r="I139" s="18" t="s">
        <v>733</v>
      </c>
      <c r="J139" s="24"/>
      <c r="K139" s="24">
        <v>1</v>
      </c>
      <c r="L139" s="24"/>
      <c r="M139" s="24"/>
      <c r="N139" s="24"/>
      <c r="O139" s="24"/>
      <c r="P139" s="24"/>
      <c r="Q139" s="24"/>
      <c r="R139" s="24">
        <v>1</v>
      </c>
      <c r="S139" s="24"/>
      <c r="T139" s="24"/>
      <c r="U139" s="24"/>
      <c r="V139" s="18" t="s">
        <v>177</v>
      </c>
      <c r="W139" s="18" t="s">
        <v>70</v>
      </c>
      <c r="X139" s="87" t="s">
        <v>734</v>
      </c>
      <c r="Y139" s="18" t="s">
        <v>267</v>
      </c>
      <c r="Z139" s="24">
        <v>1</v>
      </c>
      <c r="AA139" s="24"/>
      <c r="AB139" s="24"/>
      <c r="AC139" s="24"/>
      <c r="AD139" s="24"/>
      <c r="AE139" s="24"/>
      <c r="AF139" s="24"/>
      <c r="AG139" s="24">
        <v>1</v>
      </c>
      <c r="AH139" s="24">
        <v>1</v>
      </c>
      <c r="AI139" s="24"/>
      <c r="AJ139" s="24">
        <v>1</v>
      </c>
      <c r="AK139" s="58"/>
      <c r="AL139" s="72">
        <v>2021002265</v>
      </c>
      <c r="AM139" s="66">
        <v>44385</v>
      </c>
      <c r="AN139" s="17">
        <f>(NETWORKDAYS.INTL(B139,AM139,1,FESTIVOS!B132:B229)-1)</f>
        <v>7</v>
      </c>
    </row>
    <row r="140" spans="1:40" ht="85.25" hidden="1" customHeight="1" x14ac:dyDescent="0.35">
      <c r="A140" s="9">
        <v>2021004501</v>
      </c>
      <c r="B140" s="10">
        <v>44377</v>
      </c>
      <c r="C140" s="11">
        <v>15</v>
      </c>
      <c r="D140" s="12">
        <f>WORKDAY(B140,C140,FESTIVOS!B133:B230)</f>
        <v>44398</v>
      </c>
      <c r="E140" s="13" t="str">
        <f t="shared" ca="1" si="4"/>
        <v>Vencido hace-349días</v>
      </c>
      <c r="F140" s="14">
        <f t="shared" ca="1" si="5"/>
        <v>-349</v>
      </c>
      <c r="G140" s="18" t="s">
        <v>735</v>
      </c>
      <c r="H140" s="44" t="s">
        <v>736</v>
      </c>
      <c r="I140" s="18" t="s">
        <v>737</v>
      </c>
      <c r="J140" s="24"/>
      <c r="K140" s="24">
        <v>1</v>
      </c>
      <c r="L140" s="24"/>
      <c r="M140" s="24"/>
      <c r="N140" s="24"/>
      <c r="O140" s="24"/>
      <c r="P140" s="24"/>
      <c r="Q140" s="24"/>
      <c r="R140" s="24">
        <v>1</v>
      </c>
      <c r="S140" s="24"/>
      <c r="T140" s="24"/>
      <c r="U140" s="24"/>
      <c r="V140" s="18" t="s">
        <v>177</v>
      </c>
      <c r="W140" s="18" t="s">
        <v>70</v>
      </c>
      <c r="X140" s="87" t="s">
        <v>738</v>
      </c>
      <c r="Y140" s="18" t="s">
        <v>267</v>
      </c>
      <c r="Z140" s="24">
        <v>1</v>
      </c>
      <c r="AA140" s="24"/>
      <c r="AB140" s="24"/>
      <c r="AC140" s="24"/>
      <c r="AD140" s="24"/>
      <c r="AE140" s="24"/>
      <c r="AF140" s="24"/>
      <c r="AG140" s="24">
        <v>1</v>
      </c>
      <c r="AH140" s="24">
        <v>1</v>
      </c>
      <c r="AI140" s="24"/>
      <c r="AJ140" s="24">
        <v>1</v>
      </c>
      <c r="AK140" s="58"/>
      <c r="AL140" s="72">
        <v>2021002264</v>
      </c>
      <c r="AM140" s="66">
        <v>44385</v>
      </c>
      <c r="AN140" s="17">
        <f>(NETWORKDAYS.INTL(B140,AM140,1,FESTIVOS!B133:B230)-1)</f>
        <v>6</v>
      </c>
    </row>
    <row r="141" spans="1:40" ht="85.25" hidden="1" customHeight="1" x14ac:dyDescent="0.35">
      <c r="A141" s="9">
        <v>2021004505</v>
      </c>
      <c r="B141" s="10">
        <v>44377</v>
      </c>
      <c r="C141" s="11">
        <v>15</v>
      </c>
      <c r="D141" s="12">
        <f>WORKDAY(B141,C141,FESTIVOS!B134:B231)</f>
        <v>44398</v>
      </c>
      <c r="E141" s="13" t="str">
        <f t="shared" ca="1" si="4"/>
        <v>Vencido hace-349días</v>
      </c>
      <c r="F141" s="14">
        <f t="shared" ca="1" si="5"/>
        <v>-349</v>
      </c>
      <c r="G141" s="18" t="s">
        <v>739</v>
      </c>
      <c r="H141" s="44" t="s">
        <v>740</v>
      </c>
      <c r="I141" s="18" t="s">
        <v>741</v>
      </c>
      <c r="J141" s="24"/>
      <c r="K141" s="24">
        <v>1</v>
      </c>
      <c r="L141" s="24"/>
      <c r="M141" s="24"/>
      <c r="N141" s="24"/>
      <c r="O141" s="24"/>
      <c r="P141" s="24"/>
      <c r="Q141" s="24"/>
      <c r="R141" s="24">
        <v>1</v>
      </c>
      <c r="S141" s="24"/>
      <c r="T141" s="24"/>
      <c r="U141" s="24"/>
      <c r="V141" s="18" t="s">
        <v>742</v>
      </c>
      <c r="W141" s="18" t="s">
        <v>70</v>
      </c>
      <c r="X141" s="87" t="s">
        <v>743</v>
      </c>
      <c r="Y141" s="18" t="s">
        <v>267</v>
      </c>
      <c r="Z141" s="24">
        <v>1</v>
      </c>
      <c r="AA141" s="24"/>
      <c r="AB141" s="24"/>
      <c r="AC141" s="24"/>
      <c r="AD141" s="24"/>
      <c r="AE141" s="24"/>
      <c r="AF141" s="24"/>
      <c r="AG141" s="24">
        <v>1</v>
      </c>
      <c r="AH141" s="24">
        <v>1</v>
      </c>
      <c r="AI141" s="24"/>
      <c r="AJ141" s="24">
        <v>1</v>
      </c>
      <c r="AK141" s="58"/>
      <c r="AL141" s="72">
        <v>2021002263</v>
      </c>
      <c r="AM141" s="66">
        <v>44385</v>
      </c>
      <c r="AN141" s="17">
        <f>(NETWORKDAYS.INTL(B141,AM141,1,FESTIVOS!B134:B231)-1)</f>
        <v>6</v>
      </c>
    </row>
    <row r="142" spans="1:40" ht="85.25" hidden="1" customHeight="1" x14ac:dyDescent="0.35">
      <c r="A142" s="9">
        <v>2021004523</v>
      </c>
      <c r="B142" s="10">
        <v>44377</v>
      </c>
      <c r="C142" s="11">
        <v>15</v>
      </c>
      <c r="D142" s="12">
        <f>WORKDAY(B142,C142,FESTIVOS!B135:B232)</f>
        <v>44398</v>
      </c>
      <c r="E142" s="13" t="str">
        <f t="shared" ca="1" si="4"/>
        <v>Vencido hace-349días</v>
      </c>
      <c r="F142" s="14">
        <f t="shared" ca="1" si="5"/>
        <v>-349</v>
      </c>
      <c r="G142" s="18" t="s">
        <v>744</v>
      </c>
      <c r="H142" s="44" t="s">
        <v>745</v>
      </c>
      <c r="I142" s="18" t="s">
        <v>746</v>
      </c>
      <c r="J142" s="24"/>
      <c r="K142" s="24">
        <v>1</v>
      </c>
      <c r="L142" s="24"/>
      <c r="M142" s="24"/>
      <c r="N142" s="24"/>
      <c r="O142" s="24"/>
      <c r="P142" s="24"/>
      <c r="Q142" s="24"/>
      <c r="R142" s="24">
        <v>1</v>
      </c>
      <c r="S142" s="24"/>
      <c r="T142" s="24"/>
      <c r="U142" s="24"/>
      <c r="V142" s="18" t="s">
        <v>742</v>
      </c>
      <c r="W142" s="18" t="s">
        <v>70</v>
      </c>
      <c r="X142" s="87" t="s">
        <v>747</v>
      </c>
      <c r="Y142" s="18" t="s">
        <v>267</v>
      </c>
      <c r="Z142" s="24">
        <v>1</v>
      </c>
      <c r="AA142" s="24"/>
      <c r="AB142" s="24"/>
      <c r="AC142" s="24"/>
      <c r="AD142" s="24"/>
      <c r="AE142" s="24"/>
      <c r="AF142" s="24"/>
      <c r="AG142" s="24">
        <v>1</v>
      </c>
      <c r="AH142" s="24">
        <v>1</v>
      </c>
      <c r="AI142" s="24"/>
      <c r="AJ142" s="24">
        <v>1</v>
      </c>
      <c r="AK142" s="58"/>
      <c r="AL142" s="72" t="s">
        <v>1348</v>
      </c>
      <c r="AM142" s="66">
        <v>44390</v>
      </c>
      <c r="AN142" s="17">
        <f>(NETWORKDAYS.INTL(B142,AM142,1,FESTIVOS!B135:B232)-1)</f>
        <v>9</v>
      </c>
    </row>
    <row r="143" spans="1:40" ht="85.25" hidden="1" customHeight="1" x14ac:dyDescent="0.35">
      <c r="A143" s="9">
        <v>2021004563</v>
      </c>
      <c r="B143" s="10">
        <v>44378</v>
      </c>
      <c r="C143" s="11">
        <v>15</v>
      </c>
      <c r="D143" s="12">
        <f>WORKDAY(B143,C143,FESTIVOS!B136:B233)</f>
        <v>44399</v>
      </c>
      <c r="E143" s="13" t="str">
        <f t="shared" ca="1" si="4"/>
        <v>Vencido hace-348días</v>
      </c>
      <c r="F143" s="14">
        <f t="shared" ca="1" si="5"/>
        <v>-348</v>
      </c>
      <c r="G143" s="18" t="s">
        <v>748</v>
      </c>
      <c r="H143" s="44" t="s">
        <v>749</v>
      </c>
      <c r="I143" s="18" t="s">
        <v>750</v>
      </c>
      <c r="J143" s="24"/>
      <c r="K143" s="24">
        <v>1</v>
      </c>
      <c r="L143" s="24"/>
      <c r="M143" s="24"/>
      <c r="N143" s="24"/>
      <c r="O143" s="24"/>
      <c r="P143" s="24"/>
      <c r="Q143" s="24"/>
      <c r="R143" s="24">
        <v>1</v>
      </c>
      <c r="S143" s="24"/>
      <c r="T143" s="24"/>
      <c r="U143" s="24"/>
      <c r="V143" s="18" t="s">
        <v>73</v>
      </c>
      <c r="W143" s="18" t="s">
        <v>70</v>
      </c>
      <c r="X143" s="87" t="s">
        <v>751</v>
      </c>
      <c r="Y143" s="18" t="s">
        <v>267</v>
      </c>
      <c r="Z143" s="24">
        <v>1</v>
      </c>
      <c r="AA143" s="24"/>
      <c r="AB143" s="24"/>
      <c r="AC143" s="24"/>
      <c r="AD143" s="24"/>
      <c r="AE143" s="24"/>
      <c r="AF143" s="24"/>
      <c r="AG143" s="24">
        <v>1</v>
      </c>
      <c r="AH143" s="24">
        <v>1</v>
      </c>
      <c r="AI143" s="24"/>
      <c r="AJ143" s="24">
        <v>1</v>
      </c>
      <c r="AK143" s="58"/>
      <c r="AL143" s="72">
        <v>2021002438</v>
      </c>
      <c r="AM143" s="66">
        <v>44403</v>
      </c>
      <c r="AN143" s="17">
        <f>(NETWORKDAYS.INTL(B143,AM143,1,FESTIVOS!B136:B233)-1)</f>
        <v>17</v>
      </c>
    </row>
    <row r="144" spans="1:40" ht="85.25" hidden="1" customHeight="1" x14ac:dyDescent="0.35">
      <c r="A144" s="9">
        <v>2021004625</v>
      </c>
      <c r="B144" s="10">
        <v>44379</v>
      </c>
      <c r="C144" s="11">
        <v>15</v>
      </c>
      <c r="D144" s="12">
        <f>WORKDAY(B144,C144,FESTIVOS!B137:B234)</f>
        <v>44400</v>
      </c>
      <c r="E144" s="13" t="str">
        <f t="shared" ca="1" si="4"/>
        <v>Vencido hace-347días</v>
      </c>
      <c r="F144" s="14">
        <f t="shared" ca="1" si="5"/>
        <v>-347</v>
      </c>
      <c r="G144" s="18" t="s">
        <v>752</v>
      </c>
      <c r="H144" s="44" t="s">
        <v>753</v>
      </c>
      <c r="I144" s="18" t="s">
        <v>754</v>
      </c>
      <c r="J144" s="24"/>
      <c r="K144" s="24">
        <v>1</v>
      </c>
      <c r="L144" s="24"/>
      <c r="M144" s="24"/>
      <c r="N144" s="24"/>
      <c r="O144" s="24"/>
      <c r="P144" s="24"/>
      <c r="Q144" s="24"/>
      <c r="R144" s="24">
        <v>1</v>
      </c>
      <c r="S144" s="24"/>
      <c r="T144" s="24"/>
      <c r="U144" s="24"/>
      <c r="V144" s="18" t="s">
        <v>755</v>
      </c>
      <c r="W144" s="18" t="s">
        <v>70</v>
      </c>
      <c r="X144" s="87" t="s">
        <v>756</v>
      </c>
      <c r="Y144" s="18" t="s">
        <v>71</v>
      </c>
      <c r="Z144" s="24">
        <v>1</v>
      </c>
      <c r="AA144" s="24"/>
      <c r="AB144" s="24"/>
      <c r="AC144" s="24"/>
      <c r="AD144" s="24"/>
      <c r="AE144" s="24"/>
      <c r="AF144" s="24"/>
      <c r="AG144" s="24">
        <v>1</v>
      </c>
      <c r="AH144" s="24">
        <v>1</v>
      </c>
      <c r="AI144" s="24"/>
      <c r="AJ144" s="24">
        <v>1</v>
      </c>
      <c r="AK144" s="58"/>
      <c r="AL144" s="72">
        <v>2021002337</v>
      </c>
      <c r="AM144" s="66">
        <v>44392</v>
      </c>
      <c r="AN144" s="17">
        <f>(NETWORKDAYS.INTL(B144,AM144,1,FESTIVOS!B137:B234)-1)</f>
        <v>9</v>
      </c>
    </row>
    <row r="145" spans="1:40" ht="85.25" hidden="1" customHeight="1" x14ac:dyDescent="0.35">
      <c r="A145" s="9">
        <v>2021004694</v>
      </c>
      <c r="B145" s="10">
        <v>44383</v>
      </c>
      <c r="C145" s="11">
        <v>15</v>
      </c>
      <c r="D145" s="12">
        <f>WORKDAY(B145,C145,FESTIVOS!B138:B235)</f>
        <v>44404</v>
      </c>
      <c r="E145" s="13" t="str">
        <f t="shared" ca="1" si="4"/>
        <v>Vencido hace-343días</v>
      </c>
      <c r="F145" s="14">
        <f t="shared" ca="1" si="5"/>
        <v>-343</v>
      </c>
      <c r="G145" s="18" t="s">
        <v>757</v>
      </c>
      <c r="H145" s="44" t="s">
        <v>758</v>
      </c>
      <c r="I145" s="18" t="s">
        <v>759</v>
      </c>
      <c r="J145" s="24"/>
      <c r="K145" s="24">
        <v>1</v>
      </c>
      <c r="L145" s="24"/>
      <c r="M145" s="24"/>
      <c r="N145" s="24"/>
      <c r="O145" s="24"/>
      <c r="P145" s="24"/>
      <c r="Q145" s="24"/>
      <c r="R145" s="24">
        <v>1</v>
      </c>
      <c r="S145" s="24"/>
      <c r="T145" s="24"/>
      <c r="U145" s="24"/>
      <c r="V145" s="18" t="s">
        <v>616</v>
      </c>
      <c r="W145" s="18" t="s">
        <v>70</v>
      </c>
      <c r="X145" s="87" t="s">
        <v>760</v>
      </c>
      <c r="Y145" s="18" t="s">
        <v>71</v>
      </c>
      <c r="Z145" s="24">
        <v>1</v>
      </c>
      <c r="AA145" s="24"/>
      <c r="AB145" s="24"/>
      <c r="AC145" s="24"/>
      <c r="AD145" s="24"/>
      <c r="AE145" s="24"/>
      <c r="AF145" s="24"/>
      <c r="AG145" s="24">
        <v>1</v>
      </c>
      <c r="AH145" s="24">
        <v>1</v>
      </c>
      <c r="AI145" s="24"/>
      <c r="AJ145" s="24">
        <v>1</v>
      </c>
      <c r="AK145" s="58"/>
      <c r="AL145" s="72">
        <v>2021002336</v>
      </c>
      <c r="AM145" s="66">
        <v>44392</v>
      </c>
      <c r="AN145" s="17">
        <f>(NETWORKDAYS.INTL(B145,AM145,1,FESTIVOS!B138:B235)-1)</f>
        <v>7</v>
      </c>
    </row>
    <row r="146" spans="1:40" ht="85.25" hidden="1" customHeight="1" x14ac:dyDescent="0.35">
      <c r="A146" s="9">
        <v>2021004716</v>
      </c>
      <c r="B146" s="10">
        <v>44384</v>
      </c>
      <c r="C146" s="11">
        <v>15</v>
      </c>
      <c r="D146" s="12">
        <f>WORKDAY(B146,C146,FESTIVOS!B139:B236)</f>
        <v>44405</v>
      </c>
      <c r="E146" s="13" t="str">
        <f t="shared" ca="1" si="4"/>
        <v>Vencido hace-342días</v>
      </c>
      <c r="F146" s="14">
        <f t="shared" ca="1" si="5"/>
        <v>-342</v>
      </c>
      <c r="G146" s="18" t="s">
        <v>761</v>
      </c>
      <c r="H146" s="44" t="s">
        <v>762</v>
      </c>
      <c r="I146" s="18" t="s">
        <v>763</v>
      </c>
      <c r="J146" s="24"/>
      <c r="K146" s="24">
        <v>1</v>
      </c>
      <c r="L146" s="24"/>
      <c r="M146" s="24"/>
      <c r="N146" s="24"/>
      <c r="O146" s="24"/>
      <c r="P146" s="24"/>
      <c r="Q146" s="24"/>
      <c r="R146" s="24">
        <v>1</v>
      </c>
      <c r="S146" s="24"/>
      <c r="T146" s="24"/>
      <c r="U146" s="24"/>
      <c r="V146" s="18" t="s">
        <v>764</v>
      </c>
      <c r="W146" s="18" t="s">
        <v>70</v>
      </c>
      <c r="X146" s="87" t="s">
        <v>765</v>
      </c>
      <c r="Y146" s="18" t="s">
        <v>71</v>
      </c>
      <c r="Z146" s="24">
        <v>1</v>
      </c>
      <c r="AA146" s="24"/>
      <c r="AB146" s="24"/>
      <c r="AC146" s="24"/>
      <c r="AD146" s="24"/>
      <c r="AE146" s="24"/>
      <c r="AF146" s="24"/>
      <c r="AG146" s="24">
        <v>1</v>
      </c>
      <c r="AH146" s="24">
        <v>1</v>
      </c>
      <c r="AI146" s="24"/>
      <c r="AJ146" s="24">
        <v>1</v>
      </c>
      <c r="AK146" s="58"/>
      <c r="AL146" s="72">
        <v>2021002467</v>
      </c>
      <c r="AM146" s="66">
        <v>44405</v>
      </c>
      <c r="AN146" s="17">
        <f>(NETWORKDAYS.INTL(B146,AM146,1,FESTIVOS!B139:B236)-1)</f>
        <v>15</v>
      </c>
    </row>
    <row r="147" spans="1:40" ht="85.25" hidden="1" customHeight="1" x14ac:dyDescent="0.35">
      <c r="A147" s="9">
        <v>2021004819</v>
      </c>
      <c r="B147" s="10">
        <v>44386</v>
      </c>
      <c r="C147" s="11">
        <v>15</v>
      </c>
      <c r="D147" s="12">
        <f>WORKDAY(B147,C147,FESTIVOS!B140:B237)</f>
        <v>44407</v>
      </c>
      <c r="E147" s="13" t="str">
        <f t="shared" ca="1" si="4"/>
        <v>Vencido hace-340días</v>
      </c>
      <c r="F147" s="14">
        <f t="shared" ca="1" si="5"/>
        <v>-340</v>
      </c>
      <c r="G147" s="18" t="s">
        <v>766</v>
      </c>
      <c r="H147" s="44" t="s">
        <v>767</v>
      </c>
      <c r="I147" s="18" t="s">
        <v>768</v>
      </c>
      <c r="J147" s="24"/>
      <c r="K147" s="24">
        <v>1</v>
      </c>
      <c r="L147" s="24"/>
      <c r="M147" s="24"/>
      <c r="N147" s="24"/>
      <c r="O147" s="24"/>
      <c r="P147" s="24"/>
      <c r="Q147" s="24"/>
      <c r="R147" s="24">
        <v>1</v>
      </c>
      <c r="S147" s="24"/>
      <c r="T147" s="24"/>
      <c r="U147" s="24"/>
      <c r="V147" s="18" t="s">
        <v>769</v>
      </c>
      <c r="W147" s="18" t="s">
        <v>70</v>
      </c>
      <c r="X147" s="87" t="s">
        <v>770</v>
      </c>
      <c r="Y147" s="18" t="s">
        <v>71</v>
      </c>
      <c r="Z147" s="24">
        <v>1</v>
      </c>
      <c r="AA147" s="24"/>
      <c r="AB147" s="24"/>
      <c r="AC147" s="24"/>
      <c r="AD147" s="24"/>
      <c r="AE147" s="24"/>
      <c r="AF147" s="24"/>
      <c r="AG147" s="24">
        <v>1</v>
      </c>
      <c r="AH147" s="24">
        <v>1</v>
      </c>
      <c r="AI147" s="24"/>
      <c r="AJ147" s="24">
        <v>1</v>
      </c>
      <c r="AK147" s="58"/>
      <c r="AL147" s="73" t="s">
        <v>771</v>
      </c>
      <c r="AM147" s="66">
        <v>44410</v>
      </c>
      <c r="AN147" s="17">
        <f>(NETWORKDAYS.INTL(B147,AM147,1,FESTIVOS!B140:B237)-1)</f>
        <v>16</v>
      </c>
    </row>
    <row r="148" spans="1:40" ht="85.25" hidden="1" customHeight="1" x14ac:dyDescent="0.35">
      <c r="A148" s="9">
        <v>2021004826</v>
      </c>
      <c r="B148" s="10">
        <v>44386</v>
      </c>
      <c r="C148" s="11">
        <v>15</v>
      </c>
      <c r="D148" s="12">
        <f>WORKDAY(B148,C148,FESTIVOS!B141:B238)</f>
        <v>44407</v>
      </c>
      <c r="E148" s="13" t="str">
        <f t="shared" ca="1" si="4"/>
        <v>Vencido hace-340días</v>
      </c>
      <c r="F148" s="14">
        <f t="shared" ca="1" si="5"/>
        <v>-340</v>
      </c>
      <c r="G148" s="18" t="s">
        <v>772</v>
      </c>
      <c r="H148" s="44">
        <v>91440368</v>
      </c>
      <c r="I148" s="18" t="s">
        <v>773</v>
      </c>
      <c r="J148" s="24"/>
      <c r="K148" s="24">
        <v>1</v>
      </c>
      <c r="L148" s="24"/>
      <c r="M148" s="24"/>
      <c r="N148" s="24"/>
      <c r="O148" s="24"/>
      <c r="P148" s="24"/>
      <c r="Q148" s="24"/>
      <c r="R148" s="24">
        <v>1</v>
      </c>
      <c r="S148" s="24"/>
      <c r="T148" s="24"/>
      <c r="U148" s="24"/>
      <c r="V148" s="18" t="s">
        <v>774</v>
      </c>
      <c r="W148" s="18" t="s">
        <v>775</v>
      </c>
      <c r="X148" s="87" t="s">
        <v>776</v>
      </c>
      <c r="Y148" s="18" t="s">
        <v>267</v>
      </c>
      <c r="Z148" s="24">
        <v>1</v>
      </c>
      <c r="AA148" s="24"/>
      <c r="AB148" s="24"/>
      <c r="AC148" s="24"/>
      <c r="AD148" s="24"/>
      <c r="AE148" s="24"/>
      <c r="AF148" s="24"/>
      <c r="AG148" s="24">
        <v>1</v>
      </c>
      <c r="AH148" s="24">
        <v>1</v>
      </c>
      <c r="AI148" s="24"/>
      <c r="AJ148" s="24">
        <v>1</v>
      </c>
      <c r="AK148" s="58"/>
      <c r="AL148" s="72">
        <v>2021002466</v>
      </c>
      <c r="AM148" s="66">
        <v>44405</v>
      </c>
      <c r="AN148" s="17">
        <f>(NETWORKDAYS.INTL(B148,AM148,1,FESTIVOS!B141:B238)-1)</f>
        <v>13</v>
      </c>
    </row>
    <row r="149" spans="1:40" ht="85.25" hidden="1" customHeight="1" x14ac:dyDescent="0.35">
      <c r="A149" s="9">
        <v>2021004861</v>
      </c>
      <c r="B149" s="10">
        <v>44389</v>
      </c>
      <c r="C149" s="11">
        <v>15</v>
      </c>
      <c r="D149" s="12">
        <f>WORKDAY(B149,C149,FESTIVOS!B142:B239)</f>
        <v>44410</v>
      </c>
      <c r="E149" s="13" t="str">
        <f t="shared" ca="1" si="4"/>
        <v>Vencido hace-337días</v>
      </c>
      <c r="F149" s="14">
        <f t="shared" ca="1" si="5"/>
        <v>-337</v>
      </c>
      <c r="G149" s="18" t="s">
        <v>777</v>
      </c>
      <c r="H149" s="44">
        <v>22033842</v>
      </c>
      <c r="I149" s="18" t="s">
        <v>778</v>
      </c>
      <c r="J149" s="24"/>
      <c r="K149" s="24">
        <v>1</v>
      </c>
      <c r="L149" s="24"/>
      <c r="M149" s="24"/>
      <c r="N149" s="24"/>
      <c r="O149" s="24"/>
      <c r="P149" s="24"/>
      <c r="Q149" s="24"/>
      <c r="R149" s="24">
        <v>1</v>
      </c>
      <c r="S149" s="24"/>
      <c r="T149" s="24"/>
      <c r="U149" s="24"/>
      <c r="V149" s="18" t="s">
        <v>769</v>
      </c>
      <c r="W149" s="18" t="s">
        <v>70</v>
      </c>
      <c r="X149" s="87" t="s">
        <v>779</v>
      </c>
      <c r="Y149" s="18" t="s">
        <v>71</v>
      </c>
      <c r="Z149" s="24">
        <v>1</v>
      </c>
      <c r="AA149" s="24"/>
      <c r="AB149" s="24"/>
      <c r="AC149" s="24"/>
      <c r="AD149" s="24"/>
      <c r="AE149" s="24"/>
      <c r="AF149" s="24"/>
      <c r="AG149" s="24">
        <v>1</v>
      </c>
      <c r="AH149" s="24">
        <v>1</v>
      </c>
      <c r="AI149" s="24"/>
      <c r="AJ149" s="24">
        <v>1</v>
      </c>
      <c r="AK149" s="58"/>
      <c r="AL149" s="72">
        <v>2021002493</v>
      </c>
      <c r="AM149" s="66">
        <v>44410</v>
      </c>
      <c r="AN149" s="17">
        <f>(NETWORKDAYS.INTL(B149,AM149,1,FESTIVOS!B142:B239)-1)</f>
        <v>15</v>
      </c>
    </row>
    <row r="150" spans="1:40" ht="85.25" hidden="1" customHeight="1" x14ac:dyDescent="0.35">
      <c r="A150" s="9">
        <v>2021004871</v>
      </c>
      <c r="B150" s="10">
        <v>44389</v>
      </c>
      <c r="C150" s="11">
        <v>15</v>
      </c>
      <c r="D150" s="12">
        <f>WORKDAY(B150,C150,FESTIVOS!B143:B240)</f>
        <v>44410</v>
      </c>
      <c r="E150" s="13" t="str">
        <f t="shared" ca="1" si="4"/>
        <v>Vencido hace-337días</v>
      </c>
      <c r="F150" s="14">
        <f t="shared" ca="1" si="5"/>
        <v>-337</v>
      </c>
      <c r="G150" s="47" t="s">
        <v>780</v>
      </c>
      <c r="H150" s="48">
        <v>1096206444</v>
      </c>
      <c r="I150" s="47" t="s">
        <v>781</v>
      </c>
      <c r="J150" s="49"/>
      <c r="K150" s="49">
        <v>1</v>
      </c>
      <c r="L150" s="49"/>
      <c r="M150" s="49"/>
      <c r="N150" s="49"/>
      <c r="O150" s="49"/>
      <c r="P150" s="49"/>
      <c r="Q150" s="49"/>
      <c r="R150" s="49">
        <v>1</v>
      </c>
      <c r="S150" s="49"/>
      <c r="T150" s="49"/>
      <c r="U150" s="49"/>
      <c r="V150" s="47" t="s">
        <v>769</v>
      </c>
      <c r="W150" s="47" t="s">
        <v>70</v>
      </c>
      <c r="X150" s="95" t="s">
        <v>782</v>
      </c>
      <c r="Y150" s="47" t="s">
        <v>71</v>
      </c>
      <c r="Z150" s="49">
        <v>1</v>
      </c>
      <c r="AA150" s="49"/>
      <c r="AB150" s="49"/>
      <c r="AC150" s="49"/>
      <c r="AD150" s="49"/>
      <c r="AE150" s="49"/>
      <c r="AF150" s="49"/>
      <c r="AG150" s="49">
        <v>1</v>
      </c>
      <c r="AH150" s="49">
        <v>1</v>
      </c>
      <c r="AI150" s="49"/>
      <c r="AJ150" s="49"/>
      <c r="AK150" s="64"/>
      <c r="AL150" s="50" t="s">
        <v>783</v>
      </c>
      <c r="AM150" s="71"/>
      <c r="AN150" s="17"/>
    </row>
    <row r="151" spans="1:40" ht="85.25" hidden="1" customHeight="1" x14ac:dyDescent="0.35">
      <c r="A151" s="9">
        <v>2021004875</v>
      </c>
      <c r="B151" s="10">
        <v>44389</v>
      </c>
      <c r="C151" s="11">
        <v>15</v>
      </c>
      <c r="D151" s="12">
        <f>WORKDAY(B151,C151,FESTIVOS!B144:B241)</f>
        <v>44410</v>
      </c>
      <c r="E151" s="13" t="str">
        <f t="shared" ca="1" si="4"/>
        <v>Vencido hace-337días</v>
      </c>
      <c r="F151" s="14">
        <f t="shared" ca="1" si="5"/>
        <v>-337</v>
      </c>
      <c r="G151" s="18" t="s">
        <v>784</v>
      </c>
      <c r="H151" s="44">
        <v>91230034</v>
      </c>
      <c r="I151" s="18" t="s">
        <v>785</v>
      </c>
      <c r="J151" s="24"/>
      <c r="K151" s="24">
        <v>1</v>
      </c>
      <c r="L151" s="24"/>
      <c r="M151" s="24"/>
      <c r="N151" s="24"/>
      <c r="O151" s="24"/>
      <c r="P151" s="24"/>
      <c r="Q151" s="24"/>
      <c r="R151" s="24">
        <v>1</v>
      </c>
      <c r="S151" s="24"/>
      <c r="T151" s="24"/>
      <c r="U151" s="24"/>
      <c r="V151" s="18" t="s">
        <v>764</v>
      </c>
      <c r="W151" s="18" t="s">
        <v>70</v>
      </c>
      <c r="X151" s="87" t="s">
        <v>786</v>
      </c>
      <c r="Y151" s="18" t="s">
        <v>71</v>
      </c>
      <c r="Z151" s="24">
        <v>1</v>
      </c>
      <c r="AA151" s="24"/>
      <c r="AB151" s="24"/>
      <c r="AC151" s="24"/>
      <c r="AD151" s="24"/>
      <c r="AE151" s="24"/>
      <c r="AF151" s="24"/>
      <c r="AG151" s="24">
        <v>1</v>
      </c>
      <c r="AH151" s="24">
        <v>1</v>
      </c>
      <c r="AI151" s="24"/>
      <c r="AJ151" s="24">
        <v>1</v>
      </c>
      <c r="AK151" s="58"/>
      <c r="AL151" s="72">
        <v>2021002468</v>
      </c>
      <c r="AM151" s="66">
        <v>44405</v>
      </c>
      <c r="AN151" s="17">
        <f>(NETWORKDAYS.INTL(B151,AM151,1,FESTIVOS!B144:B241)-1)</f>
        <v>12</v>
      </c>
    </row>
    <row r="152" spans="1:40" ht="85.25" hidden="1" customHeight="1" x14ac:dyDescent="0.35">
      <c r="A152" s="9">
        <v>2021004882</v>
      </c>
      <c r="B152" s="10">
        <v>44389</v>
      </c>
      <c r="C152" s="11">
        <v>15</v>
      </c>
      <c r="D152" s="12">
        <f>WORKDAY(B152,C152,FESTIVOS!B145:B242)</f>
        <v>44410</v>
      </c>
      <c r="E152" s="13" t="str">
        <f t="shared" ca="1" si="4"/>
        <v>Vencido hace-337días</v>
      </c>
      <c r="F152" s="14">
        <f t="shared" ca="1" si="5"/>
        <v>-337</v>
      </c>
      <c r="G152" s="18" t="s">
        <v>787</v>
      </c>
      <c r="H152" s="18">
        <v>63465154</v>
      </c>
      <c r="I152" s="18" t="s">
        <v>788</v>
      </c>
      <c r="J152" s="24"/>
      <c r="K152" s="24">
        <v>1</v>
      </c>
      <c r="L152" s="24"/>
      <c r="M152" s="24"/>
      <c r="N152" s="24"/>
      <c r="O152" s="24"/>
      <c r="P152" s="24"/>
      <c r="Q152" s="24"/>
      <c r="R152" s="24">
        <v>1</v>
      </c>
      <c r="S152" s="24"/>
      <c r="T152" s="24"/>
      <c r="U152" s="24"/>
      <c r="V152" s="51" t="s">
        <v>72</v>
      </c>
      <c r="W152" s="18" t="s">
        <v>70</v>
      </c>
      <c r="X152" s="87" t="s">
        <v>789</v>
      </c>
      <c r="Y152" s="18" t="s">
        <v>71</v>
      </c>
      <c r="Z152" s="24">
        <v>1</v>
      </c>
      <c r="AA152" s="24"/>
      <c r="AB152" s="24"/>
      <c r="AC152" s="24"/>
      <c r="AD152" s="24"/>
      <c r="AE152" s="24"/>
      <c r="AF152" s="24"/>
      <c r="AG152" s="24">
        <v>1</v>
      </c>
      <c r="AH152" s="24">
        <v>1</v>
      </c>
      <c r="AI152" s="24"/>
      <c r="AJ152" s="24">
        <v>1</v>
      </c>
      <c r="AK152" s="58"/>
      <c r="AL152" s="38">
        <v>2021002514</v>
      </c>
      <c r="AM152" s="66">
        <v>44411</v>
      </c>
      <c r="AN152" s="17">
        <f>(NETWORKDAYS.INTL(B152,AM152,1,FESTIVOS!B145:B242)-1)</f>
        <v>16</v>
      </c>
    </row>
    <row r="153" spans="1:40" ht="85.25" hidden="1" customHeight="1" x14ac:dyDescent="0.35">
      <c r="A153" s="9">
        <v>2021004885</v>
      </c>
      <c r="B153" s="10">
        <v>44389</v>
      </c>
      <c r="C153" s="11">
        <v>15</v>
      </c>
      <c r="D153" s="12">
        <f>WORKDAY(B153,C153,FESTIVOS!B146:B243)</f>
        <v>44410</v>
      </c>
      <c r="E153" s="13" t="str">
        <f t="shared" ca="1" si="4"/>
        <v>Vencido hace-337días</v>
      </c>
      <c r="F153" s="14">
        <f t="shared" ca="1" si="5"/>
        <v>-337</v>
      </c>
      <c r="G153" s="18" t="s">
        <v>790</v>
      </c>
      <c r="H153" s="44">
        <v>13638234</v>
      </c>
      <c r="I153" s="18" t="s">
        <v>791</v>
      </c>
      <c r="J153" s="24"/>
      <c r="K153" s="24">
        <v>1</v>
      </c>
      <c r="L153" s="24"/>
      <c r="M153" s="24"/>
      <c r="N153" s="24"/>
      <c r="O153" s="24"/>
      <c r="P153" s="24"/>
      <c r="Q153" s="24"/>
      <c r="R153" s="24">
        <v>1</v>
      </c>
      <c r="S153" s="24"/>
      <c r="T153" s="24"/>
      <c r="U153" s="24"/>
      <c r="V153" s="18" t="s">
        <v>769</v>
      </c>
      <c r="W153" s="18" t="s">
        <v>70</v>
      </c>
      <c r="X153" s="87" t="s">
        <v>792</v>
      </c>
      <c r="Y153" s="18" t="s">
        <v>71</v>
      </c>
      <c r="Z153" s="24">
        <v>1</v>
      </c>
      <c r="AA153" s="24"/>
      <c r="AB153" s="24"/>
      <c r="AC153" s="24"/>
      <c r="AD153" s="24"/>
      <c r="AE153" s="24"/>
      <c r="AF153" s="24"/>
      <c r="AG153" s="24">
        <v>1</v>
      </c>
      <c r="AH153" s="24">
        <v>1</v>
      </c>
      <c r="AI153" s="24"/>
      <c r="AJ153" s="24">
        <v>1</v>
      </c>
      <c r="AK153" s="58"/>
      <c r="AL153" s="72">
        <v>2021002515</v>
      </c>
      <c r="AM153" s="66">
        <v>44411</v>
      </c>
      <c r="AN153" s="17">
        <f>(NETWORKDAYS.INTL(B153,AM153,1,FESTIVOS!B146:B243)-1)</f>
        <v>16</v>
      </c>
    </row>
    <row r="154" spans="1:40" ht="85.25" hidden="1" customHeight="1" x14ac:dyDescent="0.35">
      <c r="A154" s="9">
        <v>2021004908</v>
      </c>
      <c r="B154" s="10">
        <v>44389</v>
      </c>
      <c r="C154" s="11">
        <v>15</v>
      </c>
      <c r="D154" s="12">
        <f>WORKDAY(B154,C154,FESTIVOS!B147:B244)</f>
        <v>44410</v>
      </c>
      <c r="E154" s="13" t="str">
        <f t="shared" ca="1" si="4"/>
        <v>Vencido hace-337días</v>
      </c>
      <c r="F154" s="14">
        <f t="shared" ca="1" si="5"/>
        <v>-337</v>
      </c>
      <c r="G154" s="18" t="s">
        <v>793</v>
      </c>
      <c r="H154" s="44" t="s">
        <v>794</v>
      </c>
      <c r="I154" s="18" t="s">
        <v>402</v>
      </c>
      <c r="J154" s="24"/>
      <c r="K154" s="24">
        <v>1</v>
      </c>
      <c r="L154" s="24"/>
      <c r="M154" s="24"/>
      <c r="N154" s="24"/>
      <c r="O154" s="24"/>
      <c r="P154" s="24"/>
      <c r="Q154" s="24"/>
      <c r="R154" s="24">
        <v>1</v>
      </c>
      <c r="S154" s="24"/>
      <c r="T154" s="24"/>
      <c r="U154" s="24"/>
      <c r="V154" s="18" t="s">
        <v>769</v>
      </c>
      <c r="W154" s="18" t="s">
        <v>70</v>
      </c>
      <c r="X154" s="87" t="s">
        <v>795</v>
      </c>
      <c r="Y154" s="18" t="s">
        <v>71</v>
      </c>
      <c r="Z154" s="24">
        <v>1</v>
      </c>
      <c r="AA154" s="24"/>
      <c r="AB154" s="24"/>
      <c r="AC154" s="24"/>
      <c r="AD154" s="24"/>
      <c r="AE154" s="24"/>
      <c r="AF154" s="24"/>
      <c r="AG154" s="24">
        <v>1</v>
      </c>
      <c r="AH154" s="24">
        <v>1</v>
      </c>
      <c r="AI154" s="24"/>
      <c r="AJ154" s="24">
        <v>1</v>
      </c>
      <c r="AK154" s="58"/>
      <c r="AL154" s="72">
        <v>2021002441</v>
      </c>
      <c r="AM154" s="66">
        <v>44403</v>
      </c>
      <c r="AN154" s="17">
        <f>(NETWORKDAYS.INTL(B154,AM154,1,FESTIVOS!B147:B244)-1)</f>
        <v>10</v>
      </c>
    </row>
    <row r="155" spans="1:40" ht="85.25" hidden="1" customHeight="1" x14ac:dyDescent="0.35">
      <c r="A155" s="9">
        <v>2021004937</v>
      </c>
      <c r="B155" s="10">
        <v>44390</v>
      </c>
      <c r="C155" s="11">
        <v>15</v>
      </c>
      <c r="D155" s="12">
        <f>WORKDAY(B155,C155,FESTIVOS!B148:B245)</f>
        <v>44411</v>
      </c>
      <c r="E155" s="13" t="str">
        <f t="shared" ca="1" si="4"/>
        <v>Vencido hace-336días</v>
      </c>
      <c r="F155" s="14">
        <f t="shared" ca="1" si="5"/>
        <v>-336</v>
      </c>
      <c r="G155" s="18" t="s">
        <v>796</v>
      </c>
      <c r="H155" s="44" t="s">
        <v>797</v>
      </c>
      <c r="I155" s="18" t="s">
        <v>798</v>
      </c>
      <c r="J155" s="24"/>
      <c r="K155" s="24">
        <v>1</v>
      </c>
      <c r="L155" s="24"/>
      <c r="M155" s="24"/>
      <c r="N155" s="24"/>
      <c r="O155" s="24"/>
      <c r="P155" s="24"/>
      <c r="Q155" s="24"/>
      <c r="R155" s="24">
        <v>1</v>
      </c>
      <c r="S155" s="24"/>
      <c r="T155" s="24"/>
      <c r="U155" s="24"/>
      <c r="V155" s="18" t="s">
        <v>799</v>
      </c>
      <c r="W155" s="18" t="s">
        <v>70</v>
      </c>
      <c r="X155" s="87" t="s">
        <v>683</v>
      </c>
      <c r="Y155" s="18" t="s">
        <v>71</v>
      </c>
      <c r="Z155" s="24">
        <v>1</v>
      </c>
      <c r="AA155" s="24"/>
      <c r="AB155" s="24"/>
      <c r="AC155" s="24"/>
      <c r="AD155" s="24"/>
      <c r="AE155" s="24"/>
      <c r="AF155" s="24"/>
      <c r="AG155" s="24">
        <v>1</v>
      </c>
      <c r="AH155" s="24">
        <v>1</v>
      </c>
      <c r="AI155" s="24"/>
      <c r="AJ155" s="24">
        <v>1</v>
      </c>
      <c r="AK155" s="58"/>
      <c r="AL155" s="72">
        <v>2021002465</v>
      </c>
      <c r="AM155" s="66">
        <v>44405</v>
      </c>
      <c r="AN155" s="17">
        <f>(NETWORKDAYS.INTL(B155,AM155,1,FESTIVOS!B148:B245)-1)</f>
        <v>11</v>
      </c>
    </row>
    <row r="156" spans="1:40" ht="85.25" hidden="1" customHeight="1" x14ac:dyDescent="0.35">
      <c r="A156" s="9">
        <v>2021004988</v>
      </c>
      <c r="B156" s="10">
        <v>44391</v>
      </c>
      <c r="C156" s="11">
        <v>15</v>
      </c>
      <c r="D156" s="12">
        <f>WORKDAY(B156,C156,FESTIVOS!B149:B246)</f>
        <v>44412</v>
      </c>
      <c r="E156" s="13" t="str">
        <f t="shared" ca="1" si="4"/>
        <v>Vencido hace-335días</v>
      </c>
      <c r="F156" s="14">
        <f t="shared" ca="1" si="5"/>
        <v>-335</v>
      </c>
      <c r="G156" s="18" t="s">
        <v>800</v>
      </c>
      <c r="H156" s="44" t="s">
        <v>801</v>
      </c>
      <c r="I156" s="18" t="s">
        <v>802</v>
      </c>
      <c r="J156" s="24"/>
      <c r="K156" s="24">
        <v>1</v>
      </c>
      <c r="L156" s="24"/>
      <c r="M156" s="24"/>
      <c r="N156" s="24"/>
      <c r="O156" s="24"/>
      <c r="P156" s="24"/>
      <c r="Q156" s="24"/>
      <c r="R156" s="24">
        <v>1</v>
      </c>
      <c r="S156" s="24"/>
      <c r="T156" s="24"/>
      <c r="U156" s="24"/>
      <c r="V156" s="18" t="s">
        <v>803</v>
      </c>
      <c r="W156" s="18" t="s">
        <v>70</v>
      </c>
      <c r="X156" s="87" t="s">
        <v>804</v>
      </c>
      <c r="Y156" s="18" t="s">
        <v>71</v>
      </c>
      <c r="Z156" s="24">
        <v>1</v>
      </c>
      <c r="AA156" s="24"/>
      <c r="AB156" s="24"/>
      <c r="AC156" s="24"/>
      <c r="AD156" s="24"/>
      <c r="AE156" s="24"/>
      <c r="AF156" s="24"/>
      <c r="AG156" s="24">
        <v>1</v>
      </c>
      <c r="AH156" s="24">
        <v>1</v>
      </c>
      <c r="AI156" s="24"/>
      <c r="AJ156" s="24">
        <v>1</v>
      </c>
      <c r="AK156" s="58"/>
      <c r="AL156" s="72" t="s">
        <v>805</v>
      </c>
      <c r="AM156" s="66">
        <v>44403</v>
      </c>
      <c r="AN156" s="17">
        <f>(NETWORKDAYS.INTL(B156,AM156,1,FESTIVOS!B149:B246)-1)</f>
        <v>8</v>
      </c>
    </row>
    <row r="157" spans="1:40" ht="85.25" hidden="1" customHeight="1" x14ac:dyDescent="0.35">
      <c r="A157" s="9">
        <v>2021004989</v>
      </c>
      <c r="B157" s="10">
        <v>44391</v>
      </c>
      <c r="C157" s="11">
        <v>15</v>
      </c>
      <c r="D157" s="12">
        <f>WORKDAY(B157,C157,FESTIVOS!B150:B247)</f>
        <v>44412</v>
      </c>
      <c r="E157" s="13" t="str">
        <f t="shared" ca="1" si="4"/>
        <v>Vencido hace-335días</v>
      </c>
      <c r="F157" s="14">
        <f t="shared" ca="1" si="5"/>
        <v>-335</v>
      </c>
      <c r="G157" s="18" t="s">
        <v>806</v>
      </c>
      <c r="H157" s="44" t="s">
        <v>807</v>
      </c>
      <c r="I157" s="18" t="s">
        <v>808</v>
      </c>
      <c r="J157" s="24"/>
      <c r="K157" s="24">
        <v>1</v>
      </c>
      <c r="L157" s="24"/>
      <c r="M157" s="24"/>
      <c r="N157" s="24"/>
      <c r="O157" s="24"/>
      <c r="P157" s="24"/>
      <c r="Q157" s="24"/>
      <c r="R157" s="24">
        <v>1</v>
      </c>
      <c r="S157" s="24"/>
      <c r="T157" s="24"/>
      <c r="U157" s="24"/>
      <c r="V157" s="18" t="s">
        <v>809</v>
      </c>
      <c r="W157" s="18" t="s">
        <v>70</v>
      </c>
      <c r="X157" s="87" t="s">
        <v>810</v>
      </c>
      <c r="Y157" s="18" t="s">
        <v>71</v>
      </c>
      <c r="Z157" s="24">
        <v>1</v>
      </c>
      <c r="AA157" s="24"/>
      <c r="AB157" s="24"/>
      <c r="AC157" s="24"/>
      <c r="AD157" s="24"/>
      <c r="AE157" s="24"/>
      <c r="AF157" s="24"/>
      <c r="AG157" s="24">
        <v>1</v>
      </c>
      <c r="AH157" s="24">
        <v>1</v>
      </c>
      <c r="AI157" s="24"/>
      <c r="AJ157" s="24">
        <v>1</v>
      </c>
      <c r="AK157" s="58"/>
      <c r="AL157" s="38">
        <v>2021002494</v>
      </c>
      <c r="AM157" s="66">
        <v>44410</v>
      </c>
      <c r="AN157" s="17">
        <f>(NETWORKDAYS.INTL(B157,AM157,1,FESTIVOS!B150:B247)-1)</f>
        <v>13</v>
      </c>
    </row>
    <row r="158" spans="1:40" ht="85.25" hidden="1" customHeight="1" x14ac:dyDescent="0.35">
      <c r="A158" s="9">
        <v>2021005007</v>
      </c>
      <c r="B158" s="10">
        <v>44392</v>
      </c>
      <c r="C158" s="11">
        <v>15</v>
      </c>
      <c r="D158" s="12">
        <f>WORKDAY(B158,C158,FESTIVOS!B151:B248)</f>
        <v>44413</v>
      </c>
      <c r="E158" s="13" t="str">
        <f t="shared" ca="1" si="4"/>
        <v>Vencido hace-334días</v>
      </c>
      <c r="F158" s="14">
        <f t="shared" ca="1" si="5"/>
        <v>-334</v>
      </c>
      <c r="G158" s="18" t="s">
        <v>811</v>
      </c>
      <c r="H158" s="44" t="s">
        <v>812</v>
      </c>
      <c r="I158" s="18" t="s">
        <v>813</v>
      </c>
      <c r="J158" s="24"/>
      <c r="K158" s="24">
        <v>1</v>
      </c>
      <c r="L158" s="24"/>
      <c r="M158" s="24"/>
      <c r="N158" s="24"/>
      <c r="O158" s="24"/>
      <c r="P158" s="24"/>
      <c r="Q158" s="24"/>
      <c r="R158" s="24">
        <v>1</v>
      </c>
      <c r="S158" s="24"/>
      <c r="T158" s="24"/>
      <c r="U158" s="24"/>
      <c r="V158" s="18" t="s">
        <v>72</v>
      </c>
      <c r="W158" s="18" t="s">
        <v>70</v>
      </c>
      <c r="X158" s="87" t="s">
        <v>814</v>
      </c>
      <c r="Y158" s="18" t="s">
        <v>71</v>
      </c>
      <c r="Z158" s="24">
        <v>1</v>
      </c>
      <c r="AA158" s="24"/>
      <c r="AB158" s="24"/>
      <c r="AC158" s="24"/>
      <c r="AD158" s="24"/>
      <c r="AE158" s="24"/>
      <c r="AF158" s="24"/>
      <c r="AG158" s="24">
        <v>1</v>
      </c>
      <c r="AH158" s="24">
        <v>1</v>
      </c>
      <c r="AI158" s="24"/>
      <c r="AJ158" s="24">
        <v>1</v>
      </c>
      <c r="AK158" s="58"/>
      <c r="AL158" s="38">
        <v>2021002495</v>
      </c>
      <c r="AM158" s="66">
        <v>44410</v>
      </c>
      <c r="AN158" s="17">
        <f>(NETWORKDAYS.INTL(B158,AM158,1,FESTIVOS!B151:B248)-1)</f>
        <v>12</v>
      </c>
    </row>
    <row r="159" spans="1:40" ht="85.25" hidden="1" customHeight="1" x14ac:dyDescent="0.35">
      <c r="A159" s="9">
        <v>2021005017</v>
      </c>
      <c r="B159" s="10">
        <v>44392</v>
      </c>
      <c r="C159" s="11">
        <v>15</v>
      </c>
      <c r="D159" s="12">
        <f>WORKDAY(B159,C159,FESTIVOS!B152:B249)</f>
        <v>44413</v>
      </c>
      <c r="E159" s="13" t="str">
        <f t="shared" ca="1" si="4"/>
        <v>Vencido hace-334días</v>
      </c>
      <c r="F159" s="14">
        <f t="shared" ca="1" si="5"/>
        <v>-334</v>
      </c>
      <c r="G159" s="18" t="s">
        <v>815</v>
      </c>
      <c r="H159" s="44" t="s">
        <v>816</v>
      </c>
      <c r="I159" s="18" t="s">
        <v>817</v>
      </c>
      <c r="J159" s="24"/>
      <c r="K159" s="24">
        <v>1</v>
      </c>
      <c r="L159" s="24"/>
      <c r="M159" s="24"/>
      <c r="N159" s="24"/>
      <c r="O159" s="24"/>
      <c r="P159" s="24"/>
      <c r="Q159" s="24"/>
      <c r="R159" s="24">
        <v>1</v>
      </c>
      <c r="S159" s="24"/>
      <c r="T159" s="24"/>
      <c r="U159" s="24"/>
      <c r="V159" s="18" t="s">
        <v>73</v>
      </c>
      <c r="W159" s="18" t="s">
        <v>70</v>
      </c>
      <c r="X159" s="87" t="s">
        <v>818</v>
      </c>
      <c r="Y159" s="18" t="s">
        <v>71</v>
      </c>
      <c r="Z159" s="24">
        <v>1</v>
      </c>
      <c r="AA159" s="24"/>
      <c r="AB159" s="24"/>
      <c r="AC159" s="24"/>
      <c r="AD159" s="24"/>
      <c r="AE159" s="24"/>
      <c r="AF159" s="24"/>
      <c r="AG159" s="24">
        <v>1</v>
      </c>
      <c r="AH159" s="24">
        <v>1</v>
      </c>
      <c r="AI159" s="24"/>
      <c r="AJ159" s="24">
        <v>1</v>
      </c>
      <c r="AK159" s="58"/>
      <c r="AL159" s="72">
        <v>2021002516</v>
      </c>
      <c r="AM159" s="66">
        <v>44411</v>
      </c>
      <c r="AN159" s="17">
        <f>(NETWORKDAYS.INTL(B159,AM159,1,FESTIVOS!B152:B249)-1)</f>
        <v>13</v>
      </c>
    </row>
    <row r="160" spans="1:40" ht="85.25" hidden="1" customHeight="1" x14ac:dyDescent="0.35">
      <c r="A160" s="9">
        <v>2021005030</v>
      </c>
      <c r="B160" s="10">
        <v>44393</v>
      </c>
      <c r="C160" s="11">
        <v>15</v>
      </c>
      <c r="D160" s="12">
        <f>WORKDAY(B160,C160,FESTIVOS!B153:B250)</f>
        <v>44414</v>
      </c>
      <c r="E160" s="13" t="str">
        <f t="shared" ca="1" si="4"/>
        <v>Vencido hace-333días</v>
      </c>
      <c r="F160" s="14">
        <f t="shared" ca="1" si="5"/>
        <v>-333</v>
      </c>
      <c r="G160" s="18" t="s">
        <v>819</v>
      </c>
      <c r="H160" s="44" t="s">
        <v>820</v>
      </c>
      <c r="I160" s="18" t="s">
        <v>821</v>
      </c>
      <c r="J160" s="24"/>
      <c r="K160" s="24">
        <v>1</v>
      </c>
      <c r="L160" s="24"/>
      <c r="M160" s="24"/>
      <c r="N160" s="24"/>
      <c r="O160" s="24"/>
      <c r="P160" s="24"/>
      <c r="Q160" s="24"/>
      <c r="R160" s="24">
        <v>1</v>
      </c>
      <c r="S160" s="24"/>
      <c r="T160" s="24"/>
      <c r="U160" s="24"/>
      <c r="V160" s="18" t="s">
        <v>822</v>
      </c>
      <c r="W160" s="18" t="s">
        <v>532</v>
      </c>
      <c r="X160" s="87" t="s">
        <v>823</v>
      </c>
      <c r="Y160" s="18" t="s">
        <v>267</v>
      </c>
      <c r="Z160" s="24">
        <v>1</v>
      </c>
      <c r="AA160" s="24"/>
      <c r="AB160" s="24"/>
      <c r="AC160" s="24"/>
      <c r="AD160" s="24"/>
      <c r="AE160" s="24"/>
      <c r="AF160" s="24"/>
      <c r="AG160" s="24">
        <v>1</v>
      </c>
      <c r="AH160" s="24">
        <v>1</v>
      </c>
      <c r="AI160" s="24"/>
      <c r="AJ160" s="24">
        <v>1</v>
      </c>
      <c r="AK160" s="58"/>
      <c r="AL160" s="72">
        <v>2021002381</v>
      </c>
      <c r="AM160" s="66">
        <v>44398</v>
      </c>
      <c r="AN160" s="17">
        <f>(NETWORKDAYS.INTL(B160,AM160,1,FESTIVOS!B153:B250)-1)</f>
        <v>3</v>
      </c>
    </row>
    <row r="161" spans="1:40" ht="85.25" hidden="1" customHeight="1" x14ac:dyDescent="0.35">
      <c r="A161" s="9">
        <v>2021005062</v>
      </c>
      <c r="B161" s="10">
        <v>44398</v>
      </c>
      <c r="C161" s="11">
        <v>15</v>
      </c>
      <c r="D161" s="12">
        <f>WORKDAY(B161,C161,FESTIVOS!B154:B251)</f>
        <v>44419</v>
      </c>
      <c r="E161" s="13" t="str">
        <f t="shared" ca="1" si="4"/>
        <v>Vencido hace-328días</v>
      </c>
      <c r="F161" s="14">
        <f t="shared" ca="1" si="5"/>
        <v>-328</v>
      </c>
      <c r="G161" s="18" t="s">
        <v>824</v>
      </c>
      <c r="H161" s="44" t="s">
        <v>825</v>
      </c>
      <c r="I161" s="18" t="s">
        <v>826</v>
      </c>
      <c r="J161" s="24"/>
      <c r="K161" s="24">
        <v>1</v>
      </c>
      <c r="L161" s="24"/>
      <c r="M161" s="24"/>
      <c r="N161" s="24"/>
      <c r="O161" s="24"/>
      <c r="P161" s="24"/>
      <c r="Q161" s="24"/>
      <c r="R161" s="24">
        <v>1</v>
      </c>
      <c r="S161" s="24"/>
      <c r="T161" s="24"/>
      <c r="U161" s="24"/>
      <c r="V161" s="18" t="s">
        <v>764</v>
      </c>
      <c r="W161" s="18" t="s">
        <v>70</v>
      </c>
      <c r="X161" s="87" t="s">
        <v>827</v>
      </c>
      <c r="Y161" s="18" t="s">
        <v>71</v>
      </c>
      <c r="Z161" s="24">
        <v>1</v>
      </c>
      <c r="AA161" s="24"/>
      <c r="AB161" s="24"/>
      <c r="AC161" s="24"/>
      <c r="AD161" s="24"/>
      <c r="AE161" s="24"/>
      <c r="AF161" s="24"/>
      <c r="AG161" s="24">
        <v>1</v>
      </c>
      <c r="AH161" s="24">
        <v>1</v>
      </c>
      <c r="AI161" s="24"/>
      <c r="AJ161" s="24">
        <v>1</v>
      </c>
      <c r="AK161" s="58"/>
      <c r="AL161" s="72">
        <v>2021002517</v>
      </c>
      <c r="AM161" s="66">
        <v>44411</v>
      </c>
      <c r="AN161" s="17">
        <f>(NETWORKDAYS.INTL(B161,AM161,1,FESTIVOS!B154:B251)-1)</f>
        <v>9</v>
      </c>
    </row>
    <row r="162" spans="1:40" ht="85.25" hidden="1" customHeight="1" x14ac:dyDescent="0.35">
      <c r="A162" s="9">
        <v>2021005070</v>
      </c>
      <c r="B162" s="10">
        <v>44398</v>
      </c>
      <c r="C162" s="11">
        <v>15</v>
      </c>
      <c r="D162" s="12">
        <f>WORKDAY(B162,C162,FESTIVOS!B155:B252)</f>
        <v>44419</v>
      </c>
      <c r="E162" s="13" t="str">
        <f t="shared" ca="1" si="4"/>
        <v>Vencido hace-328días</v>
      </c>
      <c r="F162" s="14">
        <f t="shared" ca="1" si="5"/>
        <v>-328</v>
      </c>
      <c r="G162" s="18" t="s">
        <v>828</v>
      </c>
      <c r="H162" s="44" t="s">
        <v>829</v>
      </c>
      <c r="I162" s="18" t="s">
        <v>830</v>
      </c>
      <c r="J162" s="24"/>
      <c r="K162" s="24">
        <v>1</v>
      </c>
      <c r="L162" s="24"/>
      <c r="M162" s="24"/>
      <c r="N162" s="24"/>
      <c r="O162" s="24"/>
      <c r="P162" s="24"/>
      <c r="Q162" s="24"/>
      <c r="R162" s="24">
        <v>1</v>
      </c>
      <c r="S162" s="24"/>
      <c r="T162" s="24"/>
      <c r="U162" s="24"/>
      <c r="V162" s="18" t="s">
        <v>831</v>
      </c>
      <c r="W162" s="18" t="s">
        <v>70</v>
      </c>
      <c r="X162" s="87" t="s">
        <v>832</v>
      </c>
      <c r="Y162" s="18" t="s">
        <v>71</v>
      </c>
      <c r="Z162" s="24">
        <v>1</v>
      </c>
      <c r="AA162" s="24"/>
      <c r="AB162" s="24"/>
      <c r="AC162" s="24"/>
      <c r="AD162" s="24"/>
      <c r="AE162" s="24"/>
      <c r="AF162" s="24"/>
      <c r="AG162" s="24">
        <v>1</v>
      </c>
      <c r="AH162" s="24">
        <v>1</v>
      </c>
      <c r="AI162" s="24"/>
      <c r="AJ162" s="24">
        <v>1</v>
      </c>
      <c r="AK162" s="58"/>
      <c r="AL162" s="38">
        <v>2021002497</v>
      </c>
      <c r="AM162" s="66">
        <v>44410</v>
      </c>
      <c r="AN162" s="17">
        <f>(NETWORKDAYS.INTL(B162,AM162,1,FESTIVOS!B155:B252)-1)</f>
        <v>8</v>
      </c>
    </row>
    <row r="163" spans="1:40" ht="85.25" hidden="1" customHeight="1" x14ac:dyDescent="0.35">
      <c r="A163" s="9">
        <v>2021005077</v>
      </c>
      <c r="B163" s="10">
        <v>44398</v>
      </c>
      <c r="C163" s="11">
        <v>15</v>
      </c>
      <c r="D163" s="12">
        <f>WORKDAY(B163,C163,FESTIVOS!B156:B253)</f>
        <v>44419</v>
      </c>
      <c r="E163" s="13" t="str">
        <f t="shared" ca="1" si="4"/>
        <v>Vencido hace-328días</v>
      </c>
      <c r="F163" s="14">
        <f t="shared" ca="1" si="5"/>
        <v>-328</v>
      </c>
      <c r="G163" s="18" t="s">
        <v>833</v>
      </c>
      <c r="H163" s="44" t="s">
        <v>834</v>
      </c>
      <c r="I163" s="18" t="s">
        <v>595</v>
      </c>
      <c r="J163" s="24"/>
      <c r="K163" s="24">
        <v>1</v>
      </c>
      <c r="L163" s="24"/>
      <c r="M163" s="24"/>
      <c r="N163" s="24"/>
      <c r="O163" s="24"/>
      <c r="P163" s="24"/>
      <c r="Q163" s="24"/>
      <c r="R163" s="24">
        <v>1</v>
      </c>
      <c r="S163" s="24"/>
      <c r="T163" s="24"/>
      <c r="U163" s="24"/>
      <c r="V163" s="18" t="s">
        <v>835</v>
      </c>
      <c r="W163" s="18" t="s">
        <v>70</v>
      </c>
      <c r="X163" s="87" t="s">
        <v>836</v>
      </c>
      <c r="Y163" s="18" t="s">
        <v>71</v>
      </c>
      <c r="Z163" s="24">
        <v>1</v>
      </c>
      <c r="AA163" s="24"/>
      <c r="AB163" s="24"/>
      <c r="AC163" s="24"/>
      <c r="AD163" s="24"/>
      <c r="AE163" s="24"/>
      <c r="AF163" s="24"/>
      <c r="AG163" s="24">
        <v>1</v>
      </c>
      <c r="AH163" s="24">
        <v>1</v>
      </c>
      <c r="AI163" s="24"/>
      <c r="AJ163" s="24">
        <v>1</v>
      </c>
      <c r="AK163" s="58"/>
      <c r="AL163" s="38">
        <v>202114400000981</v>
      </c>
      <c r="AM163" s="66">
        <v>44414</v>
      </c>
      <c r="AN163" s="17">
        <f>(NETWORKDAYS.INTL(B163,AM163,1,FESTIVOS!B156:B253)-1)</f>
        <v>12</v>
      </c>
    </row>
    <row r="164" spans="1:40" ht="85.25" hidden="1" customHeight="1" x14ac:dyDescent="0.35">
      <c r="A164" s="9">
        <v>2021005156</v>
      </c>
      <c r="B164" s="10">
        <v>44400</v>
      </c>
      <c r="C164" s="11">
        <v>15</v>
      </c>
      <c r="D164" s="12">
        <f>WORKDAY(B164,C164,FESTIVOS!B157:B254)</f>
        <v>44421</v>
      </c>
      <c r="E164" s="13" t="str">
        <f t="shared" ca="1" si="4"/>
        <v>Vencido hace-326días</v>
      </c>
      <c r="F164" s="14">
        <f t="shared" ca="1" si="5"/>
        <v>-326</v>
      </c>
      <c r="G164" s="18" t="s">
        <v>837</v>
      </c>
      <c r="H164" s="52" t="s">
        <v>838</v>
      </c>
      <c r="I164" s="18" t="s">
        <v>839</v>
      </c>
      <c r="J164" s="24"/>
      <c r="K164" s="24">
        <v>1</v>
      </c>
      <c r="L164" s="24"/>
      <c r="M164" s="24"/>
      <c r="N164" s="24"/>
      <c r="O164" s="24"/>
      <c r="P164" s="24"/>
      <c r="Q164" s="24"/>
      <c r="R164" s="24">
        <v>1</v>
      </c>
      <c r="S164" s="24"/>
      <c r="T164" s="24"/>
      <c r="U164" s="24"/>
      <c r="V164" s="18" t="s">
        <v>74</v>
      </c>
      <c r="W164" s="18" t="s">
        <v>70</v>
      </c>
      <c r="X164" s="87" t="s">
        <v>840</v>
      </c>
      <c r="Y164" s="18" t="s">
        <v>71</v>
      </c>
      <c r="Z164" s="24">
        <v>1</v>
      </c>
      <c r="AA164" s="24"/>
      <c r="AB164" s="24"/>
      <c r="AC164" s="24"/>
      <c r="AD164" s="24"/>
      <c r="AE164" s="24"/>
      <c r="AF164" s="24"/>
      <c r="AG164" s="24">
        <v>1</v>
      </c>
      <c r="AH164" s="24">
        <v>1</v>
      </c>
      <c r="AI164" s="24"/>
      <c r="AJ164" s="24">
        <v>1</v>
      </c>
      <c r="AK164" s="58"/>
      <c r="AL164" s="38">
        <v>20211400001021</v>
      </c>
      <c r="AM164" s="66">
        <v>44416</v>
      </c>
      <c r="AN164" s="17">
        <f>(NETWORKDAYS.INTL(B164,AM164,1,FESTIVOS!B157:B254)-1)</f>
        <v>10</v>
      </c>
    </row>
    <row r="165" spans="1:40" ht="85.25" hidden="1" customHeight="1" x14ac:dyDescent="0.35">
      <c r="A165" s="9">
        <v>2021005191</v>
      </c>
      <c r="B165" s="10">
        <v>44403</v>
      </c>
      <c r="C165" s="11">
        <v>15</v>
      </c>
      <c r="D165" s="12">
        <f>WORKDAY(B165,C165,FESTIVOS!B158:B255)</f>
        <v>44424</v>
      </c>
      <c r="E165" s="13" t="str">
        <f t="shared" ca="1" si="4"/>
        <v>Vencido hace-323días</v>
      </c>
      <c r="F165" s="14">
        <f t="shared" ca="1" si="5"/>
        <v>-323</v>
      </c>
      <c r="G165" s="18" t="s">
        <v>841</v>
      </c>
      <c r="H165" s="44" t="s">
        <v>842</v>
      </c>
      <c r="I165" s="18" t="s">
        <v>843</v>
      </c>
      <c r="J165" s="24"/>
      <c r="K165" s="24">
        <v>1</v>
      </c>
      <c r="L165" s="24"/>
      <c r="M165" s="24"/>
      <c r="N165" s="24"/>
      <c r="O165" s="24"/>
      <c r="P165" s="24"/>
      <c r="Q165" s="24"/>
      <c r="R165" s="24">
        <v>1</v>
      </c>
      <c r="S165" s="24"/>
      <c r="T165" s="24"/>
      <c r="U165" s="24"/>
      <c r="V165" s="18" t="s">
        <v>74</v>
      </c>
      <c r="W165" s="18" t="s">
        <v>70</v>
      </c>
      <c r="X165" s="87" t="s">
        <v>844</v>
      </c>
      <c r="Y165" s="18" t="s">
        <v>71</v>
      </c>
      <c r="Z165" s="24">
        <v>1</v>
      </c>
      <c r="AA165" s="24"/>
      <c r="AB165" s="24"/>
      <c r="AC165" s="24"/>
      <c r="AD165" s="24"/>
      <c r="AE165" s="24"/>
      <c r="AF165" s="24"/>
      <c r="AG165" s="24">
        <v>1</v>
      </c>
      <c r="AH165" s="24">
        <v>1</v>
      </c>
      <c r="AI165" s="24"/>
      <c r="AJ165" s="24">
        <v>1</v>
      </c>
      <c r="AK165" s="58"/>
      <c r="AL165" s="38">
        <v>20211400001721</v>
      </c>
      <c r="AM165" s="66">
        <v>44421</v>
      </c>
      <c r="AN165" s="17">
        <f>(NETWORKDAYS.INTL(B165,AM165,1,FESTIVOS!B158:B255)-1)</f>
        <v>14</v>
      </c>
    </row>
    <row r="166" spans="1:40" ht="85.25" hidden="1" customHeight="1" x14ac:dyDescent="0.35">
      <c r="A166" s="9">
        <v>2021005220</v>
      </c>
      <c r="B166" s="10">
        <v>44404</v>
      </c>
      <c r="C166" s="11">
        <v>15</v>
      </c>
      <c r="D166" s="12">
        <f>WORKDAY(B166,C166,FESTIVOS!B159:B256)</f>
        <v>44425</v>
      </c>
      <c r="E166" s="13" t="str">
        <f t="shared" ca="1" si="4"/>
        <v>Vencido hace-322días</v>
      </c>
      <c r="F166" s="14">
        <f t="shared" ca="1" si="5"/>
        <v>-322</v>
      </c>
      <c r="G166" s="18" t="s">
        <v>845</v>
      </c>
      <c r="H166" s="44">
        <v>3115618992</v>
      </c>
      <c r="I166" s="18" t="s">
        <v>846</v>
      </c>
      <c r="J166" s="24"/>
      <c r="K166" s="24">
        <v>1</v>
      </c>
      <c r="L166" s="24"/>
      <c r="M166" s="24"/>
      <c r="N166" s="24"/>
      <c r="O166" s="24"/>
      <c r="P166" s="24"/>
      <c r="Q166" s="24"/>
      <c r="R166" s="24">
        <v>1</v>
      </c>
      <c r="S166" s="24"/>
      <c r="T166" s="24"/>
      <c r="U166" s="24"/>
      <c r="V166" s="18" t="s">
        <v>73</v>
      </c>
      <c r="W166" s="18" t="s">
        <v>70</v>
      </c>
      <c r="X166" s="87" t="s">
        <v>558</v>
      </c>
      <c r="Y166" s="18" t="s">
        <v>71</v>
      </c>
      <c r="Z166" s="24">
        <v>1</v>
      </c>
      <c r="AA166" s="24"/>
      <c r="AB166" s="24"/>
      <c r="AC166" s="24"/>
      <c r="AD166" s="24"/>
      <c r="AE166" s="24"/>
      <c r="AF166" s="24"/>
      <c r="AG166" s="24">
        <v>1</v>
      </c>
      <c r="AH166" s="24">
        <v>1</v>
      </c>
      <c r="AI166" s="24"/>
      <c r="AJ166" s="24">
        <v>1</v>
      </c>
      <c r="AK166" s="58"/>
      <c r="AL166" s="38">
        <v>20211400002041</v>
      </c>
      <c r="AM166" s="66">
        <v>44426</v>
      </c>
      <c r="AN166" s="17">
        <f>(NETWORKDAYS.INTL(B166,AM166,1,FESTIVOS!B159:B256)-1)</f>
        <v>16</v>
      </c>
    </row>
    <row r="167" spans="1:40" ht="85.25" hidden="1" customHeight="1" x14ac:dyDescent="0.35">
      <c r="A167" s="9">
        <v>2021005289</v>
      </c>
      <c r="B167" s="10">
        <v>44405</v>
      </c>
      <c r="C167" s="11">
        <v>15</v>
      </c>
      <c r="D167" s="12">
        <f>WORKDAY(B167,C167,FESTIVOS!B160:B257)</f>
        <v>44426</v>
      </c>
      <c r="E167" s="13" t="str">
        <f t="shared" ca="1" si="4"/>
        <v>Vencido hace-321días</v>
      </c>
      <c r="F167" s="14">
        <f t="shared" ca="1" si="5"/>
        <v>-321</v>
      </c>
      <c r="G167" s="18" t="s">
        <v>847</v>
      </c>
      <c r="H167" s="44" t="s">
        <v>848</v>
      </c>
      <c r="I167" s="18" t="s">
        <v>849</v>
      </c>
      <c r="J167" s="24"/>
      <c r="K167" s="24">
        <v>1</v>
      </c>
      <c r="L167" s="24"/>
      <c r="M167" s="24"/>
      <c r="N167" s="24"/>
      <c r="O167" s="24"/>
      <c r="P167" s="24"/>
      <c r="Q167" s="24"/>
      <c r="R167" s="24">
        <v>1</v>
      </c>
      <c r="S167" s="24"/>
      <c r="T167" s="24"/>
      <c r="U167" s="24"/>
      <c r="V167" s="18" t="s">
        <v>73</v>
      </c>
      <c r="W167" s="18" t="s">
        <v>70</v>
      </c>
      <c r="X167" s="87" t="s">
        <v>850</v>
      </c>
      <c r="Y167" s="18" t="s">
        <v>71</v>
      </c>
      <c r="Z167" s="24">
        <v>1</v>
      </c>
      <c r="AA167" s="24"/>
      <c r="AB167" s="24"/>
      <c r="AC167" s="24"/>
      <c r="AD167" s="24"/>
      <c r="AE167" s="24"/>
      <c r="AF167" s="24"/>
      <c r="AG167" s="24">
        <v>1</v>
      </c>
      <c r="AH167" s="24">
        <v>1</v>
      </c>
      <c r="AI167" s="24"/>
      <c r="AJ167" s="24">
        <v>1</v>
      </c>
      <c r="AK167" s="58"/>
      <c r="AL167" s="38">
        <v>20211400001691</v>
      </c>
      <c r="AM167" s="66">
        <v>44421</v>
      </c>
      <c r="AN167" s="17">
        <f>(NETWORKDAYS.INTL(B167,AM167,1,FESTIVOS!B160:B257)-1)</f>
        <v>12</v>
      </c>
    </row>
    <row r="168" spans="1:40" s="3" customFormat="1" ht="85.25" hidden="1" customHeight="1" x14ac:dyDescent="0.35">
      <c r="A168" s="9">
        <v>2021005290</v>
      </c>
      <c r="B168" s="42">
        <v>44405</v>
      </c>
      <c r="C168" s="74">
        <v>15</v>
      </c>
      <c r="D168" s="75">
        <f>WORKDAY(B168,C168,FESTIVOS!B161:B258)</f>
        <v>44426</v>
      </c>
      <c r="E168" s="76" t="str">
        <f t="shared" ca="1" si="4"/>
        <v>Vencido hace-321días</v>
      </c>
      <c r="F168" s="77">
        <f t="shared" ca="1" si="5"/>
        <v>-321</v>
      </c>
      <c r="G168" s="39" t="s">
        <v>851</v>
      </c>
      <c r="H168" s="52" t="s">
        <v>852</v>
      </c>
      <c r="I168" s="39" t="s">
        <v>853</v>
      </c>
      <c r="J168" s="40"/>
      <c r="K168" s="40">
        <v>1</v>
      </c>
      <c r="L168" s="40"/>
      <c r="M168" s="40"/>
      <c r="N168" s="40"/>
      <c r="O168" s="40"/>
      <c r="P168" s="40"/>
      <c r="Q168" s="40"/>
      <c r="R168" s="40">
        <v>1</v>
      </c>
      <c r="S168" s="40"/>
      <c r="T168" s="40"/>
      <c r="U168" s="40"/>
      <c r="V168" s="39" t="s">
        <v>73</v>
      </c>
      <c r="W168" s="39" t="s">
        <v>70</v>
      </c>
      <c r="X168" s="94" t="s">
        <v>854</v>
      </c>
      <c r="Y168" s="39" t="s">
        <v>71</v>
      </c>
      <c r="Z168" s="40">
        <v>1</v>
      </c>
      <c r="AA168" s="40"/>
      <c r="AB168" s="40"/>
      <c r="AC168" s="40"/>
      <c r="AD168" s="40"/>
      <c r="AE168" s="40"/>
      <c r="AF168" s="40"/>
      <c r="AG168" s="40">
        <v>1</v>
      </c>
      <c r="AH168" s="40">
        <v>1</v>
      </c>
      <c r="AI168" s="40"/>
      <c r="AJ168" s="40">
        <v>1</v>
      </c>
      <c r="AK168" s="63"/>
      <c r="AL168" s="78" t="s">
        <v>855</v>
      </c>
      <c r="AM168" s="70">
        <v>44431</v>
      </c>
      <c r="AN168" s="79">
        <f>(NETWORKDAYS.INTL(B168,AM168,1,FESTIVOS!B161:B258)-1)</f>
        <v>18</v>
      </c>
    </row>
    <row r="169" spans="1:40" ht="85.25" hidden="1" customHeight="1" x14ac:dyDescent="0.35">
      <c r="A169" s="9">
        <v>2021005332</v>
      </c>
      <c r="B169" s="10">
        <v>44405</v>
      </c>
      <c r="C169" s="11">
        <v>15</v>
      </c>
      <c r="D169" s="12">
        <f>WORKDAY(B169,C169,FESTIVOS!B162:B259)</f>
        <v>44426</v>
      </c>
      <c r="E169" s="13" t="str">
        <f t="shared" ca="1" si="4"/>
        <v>Vencido hace-321días</v>
      </c>
      <c r="F169" s="14">
        <f t="shared" ca="1" si="5"/>
        <v>-321</v>
      </c>
      <c r="G169" s="18" t="s">
        <v>856</v>
      </c>
      <c r="H169" s="44" t="s">
        <v>857</v>
      </c>
      <c r="I169" s="18" t="s">
        <v>858</v>
      </c>
      <c r="J169" s="24"/>
      <c r="K169" s="24">
        <v>1</v>
      </c>
      <c r="L169" s="24"/>
      <c r="M169" s="24"/>
      <c r="N169" s="24"/>
      <c r="O169" s="24"/>
      <c r="P169" s="24"/>
      <c r="Q169" s="24"/>
      <c r="R169" s="24">
        <v>1</v>
      </c>
      <c r="S169" s="24"/>
      <c r="T169" s="24"/>
      <c r="U169" s="24"/>
      <c r="V169" s="18" t="s">
        <v>73</v>
      </c>
      <c r="W169" s="18" t="s">
        <v>70</v>
      </c>
      <c r="X169" s="87" t="s">
        <v>859</v>
      </c>
      <c r="Y169" s="18" t="s">
        <v>71</v>
      </c>
      <c r="Z169" s="24">
        <v>1</v>
      </c>
      <c r="AA169" s="24"/>
      <c r="AB169" s="24"/>
      <c r="AC169" s="24"/>
      <c r="AD169" s="24"/>
      <c r="AE169" s="24"/>
      <c r="AF169" s="24"/>
      <c r="AG169" s="24">
        <v>1</v>
      </c>
      <c r="AH169" s="24">
        <v>1</v>
      </c>
      <c r="AI169" s="24"/>
      <c r="AJ169" s="24">
        <v>1</v>
      </c>
      <c r="AK169" s="58"/>
      <c r="AL169" s="38">
        <v>20211400001681</v>
      </c>
      <c r="AM169" s="66">
        <v>44421</v>
      </c>
      <c r="AN169" s="17">
        <f>(NETWORKDAYS.INTL(B169,AM169,1,FESTIVOS!B162:B259)-1)</f>
        <v>12</v>
      </c>
    </row>
    <row r="170" spans="1:40" ht="85.25" hidden="1" customHeight="1" x14ac:dyDescent="0.35">
      <c r="A170" s="9">
        <v>2021005339</v>
      </c>
      <c r="B170" s="10">
        <v>44405</v>
      </c>
      <c r="C170" s="11">
        <v>15</v>
      </c>
      <c r="D170" s="12">
        <f>WORKDAY(B170,C170,FESTIVOS!B163:B260)</f>
        <v>44426</v>
      </c>
      <c r="E170" s="13" t="str">
        <f t="shared" ca="1" si="4"/>
        <v>Vencido hace-321días</v>
      </c>
      <c r="F170" s="14">
        <f t="shared" ca="1" si="5"/>
        <v>-321</v>
      </c>
      <c r="G170" s="18" t="s">
        <v>860</v>
      </c>
      <c r="H170" s="44" t="s">
        <v>861</v>
      </c>
      <c r="I170" s="18" t="s">
        <v>862</v>
      </c>
      <c r="J170" s="24"/>
      <c r="K170" s="24">
        <v>1</v>
      </c>
      <c r="L170" s="24"/>
      <c r="M170" s="24"/>
      <c r="N170" s="24"/>
      <c r="O170" s="24"/>
      <c r="P170" s="24"/>
      <c r="Q170" s="24"/>
      <c r="R170" s="24">
        <v>1</v>
      </c>
      <c r="S170" s="24"/>
      <c r="T170" s="24"/>
      <c r="U170" s="24"/>
      <c r="V170" s="18" t="s">
        <v>80</v>
      </c>
      <c r="W170" s="18" t="s">
        <v>70</v>
      </c>
      <c r="X170" s="87" t="s">
        <v>863</v>
      </c>
      <c r="Y170" s="18" t="s">
        <v>71</v>
      </c>
      <c r="Z170" s="24">
        <v>1</v>
      </c>
      <c r="AA170" s="24"/>
      <c r="AB170" s="24"/>
      <c r="AC170" s="24"/>
      <c r="AD170" s="24"/>
      <c r="AE170" s="24"/>
      <c r="AF170" s="24"/>
      <c r="AG170" s="24">
        <v>1</v>
      </c>
      <c r="AH170" s="24">
        <v>1</v>
      </c>
      <c r="AI170" s="24"/>
      <c r="AJ170" s="24">
        <v>1</v>
      </c>
      <c r="AK170" s="58"/>
      <c r="AL170" s="38">
        <v>20211400001031</v>
      </c>
      <c r="AM170" s="66">
        <v>44417</v>
      </c>
      <c r="AN170" s="17">
        <f>(NETWORKDAYS.INTL(B170,AM170,1,FESTIVOS!B163:B260)-1)</f>
        <v>8</v>
      </c>
    </row>
    <row r="171" spans="1:40" ht="85.25" hidden="1" customHeight="1" x14ac:dyDescent="0.35">
      <c r="A171" s="9">
        <v>2021005353</v>
      </c>
      <c r="B171" s="10">
        <v>44406</v>
      </c>
      <c r="C171" s="11">
        <v>15</v>
      </c>
      <c r="D171" s="12">
        <f>WORKDAY(B171,C171,FESTIVOS!B164:B261)</f>
        <v>44427</v>
      </c>
      <c r="E171" s="13" t="str">
        <f t="shared" ca="1" si="4"/>
        <v>Vencido hace-320días</v>
      </c>
      <c r="F171" s="14">
        <f t="shared" ca="1" si="5"/>
        <v>-320</v>
      </c>
      <c r="G171" s="18" t="s">
        <v>864</v>
      </c>
      <c r="H171" s="44" t="s">
        <v>865</v>
      </c>
      <c r="I171" s="18" t="s">
        <v>866</v>
      </c>
      <c r="J171" s="24"/>
      <c r="K171" s="24">
        <v>1</v>
      </c>
      <c r="L171" s="24"/>
      <c r="M171" s="24"/>
      <c r="N171" s="24"/>
      <c r="O171" s="24"/>
      <c r="P171" s="24"/>
      <c r="Q171" s="24"/>
      <c r="R171" s="24">
        <v>1</v>
      </c>
      <c r="S171" s="24"/>
      <c r="T171" s="24"/>
      <c r="U171" s="24"/>
      <c r="V171" s="18" t="s">
        <v>72</v>
      </c>
      <c r="W171" s="18" t="s">
        <v>70</v>
      </c>
      <c r="X171" s="87" t="s">
        <v>867</v>
      </c>
      <c r="Y171" s="18" t="s">
        <v>71</v>
      </c>
      <c r="Z171" s="24">
        <v>1</v>
      </c>
      <c r="AA171" s="24"/>
      <c r="AB171" s="24"/>
      <c r="AC171" s="24"/>
      <c r="AD171" s="24"/>
      <c r="AE171" s="24"/>
      <c r="AF171" s="24"/>
      <c r="AG171" s="24">
        <v>1</v>
      </c>
      <c r="AH171" s="24">
        <v>1</v>
      </c>
      <c r="AI171" s="24"/>
      <c r="AJ171" s="24">
        <v>1</v>
      </c>
      <c r="AK171" s="58"/>
      <c r="AL171" s="38">
        <v>20211400002381</v>
      </c>
      <c r="AM171" s="66">
        <v>44428</v>
      </c>
      <c r="AN171" s="17">
        <f>(NETWORKDAYS.INTL(B171,AM171,1,FESTIVOS!B164:B261)-1)</f>
        <v>16</v>
      </c>
    </row>
    <row r="172" spans="1:40" s="3" customFormat="1" ht="85.25" hidden="1" customHeight="1" x14ac:dyDescent="0.35">
      <c r="A172" s="9">
        <v>2021005355</v>
      </c>
      <c r="B172" s="42">
        <v>44406</v>
      </c>
      <c r="C172" s="74">
        <v>15</v>
      </c>
      <c r="D172" s="75">
        <f>WORKDAY(B172,C172,FESTIVOS!B165:B262)</f>
        <v>44427</v>
      </c>
      <c r="E172" s="76" t="str">
        <f t="shared" ca="1" si="4"/>
        <v>Vencido hace-320días</v>
      </c>
      <c r="F172" s="77">
        <f t="shared" ca="1" si="5"/>
        <v>-320</v>
      </c>
      <c r="G172" s="39" t="s">
        <v>868</v>
      </c>
      <c r="H172" s="52" t="s">
        <v>869</v>
      </c>
      <c r="I172" s="39" t="s">
        <v>870</v>
      </c>
      <c r="J172" s="40"/>
      <c r="K172" s="40">
        <v>1</v>
      </c>
      <c r="L172" s="40"/>
      <c r="M172" s="40"/>
      <c r="N172" s="40"/>
      <c r="O172" s="40"/>
      <c r="P172" s="40"/>
      <c r="Q172" s="40"/>
      <c r="R172" s="40">
        <v>1</v>
      </c>
      <c r="S172" s="40"/>
      <c r="T172" s="40"/>
      <c r="U172" s="40"/>
      <c r="V172" s="39" t="s">
        <v>871</v>
      </c>
      <c r="W172" s="39" t="s">
        <v>70</v>
      </c>
      <c r="X172" s="94" t="s">
        <v>872</v>
      </c>
      <c r="Y172" s="39" t="s">
        <v>71</v>
      </c>
      <c r="Z172" s="40">
        <v>1</v>
      </c>
      <c r="AA172" s="40"/>
      <c r="AB172" s="40"/>
      <c r="AC172" s="40"/>
      <c r="AD172" s="40"/>
      <c r="AE172" s="40"/>
      <c r="AF172" s="40"/>
      <c r="AG172" s="40">
        <v>1</v>
      </c>
      <c r="AH172" s="40">
        <v>1</v>
      </c>
      <c r="AI172" s="40"/>
      <c r="AJ172" s="40">
        <v>1</v>
      </c>
      <c r="AK172" s="63"/>
      <c r="AL172" s="78" t="s">
        <v>873</v>
      </c>
      <c r="AM172" s="70">
        <v>44431</v>
      </c>
      <c r="AN172" s="79">
        <f>(NETWORKDAYS.INTL(B172,AM172,1,FESTIVOS!B165:B262)-1)</f>
        <v>17</v>
      </c>
    </row>
    <row r="173" spans="1:40" ht="85.25" hidden="1" customHeight="1" x14ac:dyDescent="0.35">
      <c r="A173" s="9">
        <v>2021005371</v>
      </c>
      <c r="B173" s="10">
        <v>44407</v>
      </c>
      <c r="C173" s="11">
        <v>15</v>
      </c>
      <c r="D173" s="12">
        <f>WORKDAY(B173,C173,FESTIVOS!B166:B263)</f>
        <v>44428</v>
      </c>
      <c r="E173" s="13" t="str">
        <f t="shared" ca="1" si="4"/>
        <v>Vencido hace-319días</v>
      </c>
      <c r="F173" s="14">
        <f t="shared" ca="1" si="5"/>
        <v>-319</v>
      </c>
      <c r="G173" s="18">
        <v>38521</v>
      </c>
      <c r="H173" s="44" t="s">
        <v>874</v>
      </c>
      <c r="I173" s="18" t="s">
        <v>875</v>
      </c>
      <c r="J173" s="24"/>
      <c r="K173" s="24"/>
      <c r="L173" s="24">
        <v>1</v>
      </c>
      <c r="M173" s="24"/>
      <c r="N173" s="24"/>
      <c r="O173" s="24"/>
      <c r="P173" s="24"/>
      <c r="Q173" s="24"/>
      <c r="R173" s="24">
        <v>1</v>
      </c>
      <c r="S173" s="24"/>
      <c r="T173" s="24"/>
      <c r="U173" s="24"/>
      <c r="V173" s="18" t="s">
        <v>876</v>
      </c>
      <c r="W173" s="18" t="s">
        <v>124</v>
      </c>
      <c r="X173" s="87" t="s">
        <v>877</v>
      </c>
      <c r="Y173" s="18" t="s">
        <v>267</v>
      </c>
      <c r="Z173" s="24">
        <v>1</v>
      </c>
      <c r="AA173" s="24"/>
      <c r="AB173" s="24"/>
      <c r="AC173" s="24"/>
      <c r="AD173" s="24"/>
      <c r="AE173" s="24"/>
      <c r="AF173" s="24"/>
      <c r="AG173" s="24">
        <v>1</v>
      </c>
      <c r="AH173" s="24">
        <v>1</v>
      </c>
      <c r="AI173" s="24"/>
      <c r="AJ173" s="24">
        <v>1</v>
      </c>
      <c r="AK173" s="58"/>
      <c r="AL173" s="38">
        <v>20211400002731</v>
      </c>
      <c r="AM173" s="66">
        <v>44431</v>
      </c>
      <c r="AN173" s="17">
        <f>(NETWORKDAYS.INTL(B173,AM173,1,FESTIVOS!B166:B263)-1)</f>
        <v>16</v>
      </c>
    </row>
    <row r="174" spans="1:40" ht="85.25" hidden="1" customHeight="1" x14ac:dyDescent="0.35">
      <c r="A174" s="9">
        <v>2021005381</v>
      </c>
      <c r="B174" s="10">
        <v>44407</v>
      </c>
      <c r="C174" s="11">
        <v>15</v>
      </c>
      <c r="D174" s="12">
        <f>WORKDAY(B174,C174,FESTIVOS!B167:B264)</f>
        <v>44428</v>
      </c>
      <c r="E174" s="13" t="str">
        <f t="shared" ca="1" si="4"/>
        <v>Vencido hace-319días</v>
      </c>
      <c r="F174" s="14">
        <f t="shared" ca="1" si="5"/>
        <v>-319</v>
      </c>
      <c r="G174" s="18" t="s">
        <v>878</v>
      </c>
      <c r="H174" s="44" t="s">
        <v>879</v>
      </c>
      <c r="I174" s="18" t="s">
        <v>880</v>
      </c>
      <c r="J174" s="24"/>
      <c r="K174" s="24"/>
      <c r="L174" s="24"/>
      <c r="M174" s="24">
        <v>1</v>
      </c>
      <c r="N174" s="24"/>
      <c r="O174" s="24"/>
      <c r="P174" s="24"/>
      <c r="Q174" s="24"/>
      <c r="R174" s="24"/>
      <c r="S174" s="24"/>
      <c r="T174" s="24"/>
      <c r="U174" s="24"/>
      <c r="V174" s="18" t="s">
        <v>881</v>
      </c>
      <c r="W174" s="18" t="s">
        <v>124</v>
      </c>
      <c r="X174" s="87" t="s">
        <v>882</v>
      </c>
      <c r="Y174" s="18" t="s">
        <v>267</v>
      </c>
      <c r="Z174" s="24">
        <v>1</v>
      </c>
      <c r="AA174" s="24"/>
      <c r="AB174" s="24"/>
      <c r="AC174" s="24"/>
      <c r="AD174" s="24"/>
      <c r="AE174" s="24"/>
      <c r="AF174" s="24"/>
      <c r="AG174" s="24">
        <v>1</v>
      </c>
      <c r="AH174" s="24">
        <v>1</v>
      </c>
      <c r="AI174" s="24"/>
      <c r="AJ174" s="24">
        <v>1</v>
      </c>
      <c r="AK174" s="58"/>
      <c r="AL174" s="38">
        <v>20211400002721</v>
      </c>
      <c r="AM174" s="66">
        <v>44431</v>
      </c>
      <c r="AN174" s="17">
        <f>(NETWORKDAYS.INTL(B174,AM174,1,FESTIVOS!B167:B264)-1)</f>
        <v>16</v>
      </c>
    </row>
    <row r="175" spans="1:40" ht="85.25" hidden="1" customHeight="1" x14ac:dyDescent="0.35">
      <c r="A175" s="9">
        <v>20211300001062</v>
      </c>
      <c r="B175" s="10">
        <v>44411</v>
      </c>
      <c r="C175" s="11">
        <v>15</v>
      </c>
      <c r="D175" s="12">
        <f>WORKDAY(B175,C175,FESTIVOS!B168:B265)</f>
        <v>44432</v>
      </c>
      <c r="E175" s="13" t="str">
        <f t="shared" ca="1" si="4"/>
        <v>Vencido hace-315días</v>
      </c>
      <c r="F175" s="14">
        <f t="shared" ca="1" si="5"/>
        <v>-315</v>
      </c>
      <c r="G175" s="18" t="s">
        <v>883</v>
      </c>
      <c r="H175" s="44" t="s">
        <v>884</v>
      </c>
      <c r="I175" s="18" t="s">
        <v>885</v>
      </c>
      <c r="J175" s="24"/>
      <c r="K175" s="24">
        <v>1</v>
      </c>
      <c r="L175" s="24"/>
      <c r="M175" s="24"/>
      <c r="N175" s="24"/>
      <c r="O175" s="24"/>
      <c r="P175" s="24"/>
      <c r="Q175" s="24"/>
      <c r="R175" s="24">
        <v>1</v>
      </c>
      <c r="S175" s="24"/>
      <c r="T175" s="24"/>
      <c r="U175" s="24"/>
      <c r="V175" s="18" t="s">
        <v>886</v>
      </c>
      <c r="W175" s="18" t="s">
        <v>70</v>
      </c>
      <c r="X175" s="87" t="s">
        <v>887</v>
      </c>
      <c r="Y175" s="18" t="s">
        <v>71</v>
      </c>
      <c r="Z175" s="24">
        <v>1</v>
      </c>
      <c r="AA175" s="24"/>
      <c r="AB175" s="24"/>
      <c r="AC175" s="24"/>
      <c r="AD175" s="24"/>
      <c r="AE175" s="24"/>
      <c r="AF175" s="24"/>
      <c r="AG175" s="24">
        <v>1</v>
      </c>
      <c r="AH175" s="24">
        <v>1</v>
      </c>
      <c r="AI175" s="24"/>
      <c r="AJ175" s="24">
        <v>1</v>
      </c>
      <c r="AK175" s="58"/>
      <c r="AL175" s="38">
        <v>20211400001701</v>
      </c>
      <c r="AM175" s="66">
        <v>44421</v>
      </c>
      <c r="AN175" s="17">
        <f>(NETWORKDAYS.INTL(B175,AM175,1,FESTIVOS!B168:B265)-1)</f>
        <v>8</v>
      </c>
    </row>
    <row r="176" spans="1:40" ht="85.25" hidden="1" customHeight="1" x14ac:dyDescent="0.35">
      <c r="A176" s="9">
        <v>20211300001052</v>
      </c>
      <c r="B176" s="10">
        <v>44411</v>
      </c>
      <c r="C176" s="11">
        <v>15</v>
      </c>
      <c r="D176" s="12">
        <f>WORKDAY(B176,C176,FESTIVOS!B169:B266)</f>
        <v>44432</v>
      </c>
      <c r="E176" s="13" t="str">
        <f t="shared" ca="1" si="4"/>
        <v>Vencido hace-315días</v>
      </c>
      <c r="F176" s="14">
        <f t="shared" ca="1" si="5"/>
        <v>-315</v>
      </c>
      <c r="G176" s="18" t="s">
        <v>883</v>
      </c>
      <c r="H176" s="44" t="s">
        <v>884</v>
      </c>
      <c r="I176" s="18" t="s">
        <v>885</v>
      </c>
      <c r="J176" s="24"/>
      <c r="K176" s="24">
        <v>1</v>
      </c>
      <c r="L176" s="24"/>
      <c r="M176" s="24"/>
      <c r="N176" s="24"/>
      <c r="O176" s="24"/>
      <c r="P176" s="24"/>
      <c r="Q176" s="24"/>
      <c r="R176" s="24">
        <v>1</v>
      </c>
      <c r="S176" s="24"/>
      <c r="T176" s="24"/>
      <c r="U176" s="24"/>
      <c r="V176" s="18" t="s">
        <v>888</v>
      </c>
      <c r="W176" s="18" t="s">
        <v>70</v>
      </c>
      <c r="X176" s="87" t="s">
        <v>889</v>
      </c>
      <c r="Y176" s="18" t="s">
        <v>71</v>
      </c>
      <c r="Z176" s="24">
        <v>1</v>
      </c>
      <c r="AA176" s="24"/>
      <c r="AB176" s="24"/>
      <c r="AC176" s="24"/>
      <c r="AD176" s="24"/>
      <c r="AE176" s="24"/>
      <c r="AF176" s="24"/>
      <c r="AG176" s="24">
        <v>1</v>
      </c>
      <c r="AH176" s="24">
        <v>1</v>
      </c>
      <c r="AI176" s="24"/>
      <c r="AJ176" s="24">
        <v>1</v>
      </c>
      <c r="AK176" s="58"/>
      <c r="AL176" s="38">
        <v>20211400001711</v>
      </c>
      <c r="AM176" s="66">
        <v>44421</v>
      </c>
      <c r="AN176" s="17">
        <f>(NETWORKDAYS.INTL(B176,AM176,1,FESTIVOS!B169:B266)-1)</f>
        <v>8</v>
      </c>
    </row>
    <row r="177" spans="1:40" ht="85.25" hidden="1" customHeight="1" x14ac:dyDescent="0.35">
      <c r="A177" s="9">
        <v>20211300001072</v>
      </c>
      <c r="B177" s="10">
        <v>44411</v>
      </c>
      <c r="C177" s="11">
        <v>15</v>
      </c>
      <c r="D177" s="12">
        <f>WORKDAY(B177,C177,FESTIVOS!B170:B267)</f>
        <v>44432</v>
      </c>
      <c r="E177" s="13" t="str">
        <f t="shared" ca="1" si="4"/>
        <v>Vencido hace-315días</v>
      </c>
      <c r="F177" s="14">
        <f t="shared" ca="1" si="5"/>
        <v>-315</v>
      </c>
      <c r="G177" s="18" t="s">
        <v>890</v>
      </c>
      <c r="H177" s="44" t="s">
        <v>891</v>
      </c>
      <c r="I177" s="18" t="s">
        <v>892</v>
      </c>
      <c r="J177" s="24"/>
      <c r="K177" s="24">
        <v>1</v>
      </c>
      <c r="L177" s="24"/>
      <c r="M177" s="24"/>
      <c r="N177" s="24"/>
      <c r="O177" s="24"/>
      <c r="P177" s="24"/>
      <c r="Q177" s="24"/>
      <c r="R177" s="24">
        <v>1</v>
      </c>
      <c r="S177" s="24"/>
      <c r="T177" s="24"/>
      <c r="U177" s="24"/>
      <c r="V177" s="18" t="s">
        <v>764</v>
      </c>
      <c r="W177" s="18" t="s">
        <v>70</v>
      </c>
      <c r="X177" s="87" t="s">
        <v>893</v>
      </c>
      <c r="Y177" s="18" t="s">
        <v>71</v>
      </c>
      <c r="Z177" s="24">
        <v>1</v>
      </c>
      <c r="AA177" s="24"/>
      <c r="AB177" s="24"/>
      <c r="AC177" s="24"/>
      <c r="AD177" s="24"/>
      <c r="AE177" s="24"/>
      <c r="AF177" s="24"/>
      <c r="AG177" s="24">
        <v>1</v>
      </c>
      <c r="AH177" s="24">
        <v>1</v>
      </c>
      <c r="AI177" s="24"/>
      <c r="AJ177" s="24">
        <v>1</v>
      </c>
      <c r="AK177" s="58"/>
      <c r="AL177" s="38">
        <v>20211400003071</v>
      </c>
      <c r="AM177" s="66">
        <v>44433</v>
      </c>
      <c r="AN177" s="17">
        <f>(NETWORKDAYS.INTL(B177,AM177,1,FESTIVOS!B170:B267)-1)</f>
        <v>16</v>
      </c>
    </row>
    <row r="178" spans="1:40" ht="85.25" hidden="1" customHeight="1" x14ac:dyDescent="0.35">
      <c r="A178" s="9">
        <v>20211300001182</v>
      </c>
      <c r="B178" s="10">
        <v>44412</v>
      </c>
      <c r="C178" s="11">
        <v>15</v>
      </c>
      <c r="D178" s="12">
        <f>WORKDAY(B178,C178,FESTIVOS!B171:B268)</f>
        <v>44433</v>
      </c>
      <c r="E178" s="13" t="str">
        <f t="shared" ca="1" si="4"/>
        <v>Vencido hace-314días</v>
      </c>
      <c r="F178" s="14">
        <f t="shared" ca="1" si="5"/>
        <v>-314</v>
      </c>
      <c r="G178" s="18" t="s">
        <v>894</v>
      </c>
      <c r="H178" s="44" t="s">
        <v>895</v>
      </c>
      <c r="I178" s="18" t="s">
        <v>896</v>
      </c>
      <c r="J178" s="24"/>
      <c r="K178" s="24">
        <v>1</v>
      </c>
      <c r="L178" s="24"/>
      <c r="M178" s="24"/>
      <c r="N178" s="24"/>
      <c r="O178" s="24"/>
      <c r="P178" s="24"/>
      <c r="Q178" s="24"/>
      <c r="R178" s="24">
        <v>1</v>
      </c>
      <c r="S178" s="24"/>
      <c r="T178" s="24"/>
      <c r="U178" s="24"/>
      <c r="V178" s="18" t="s">
        <v>74</v>
      </c>
      <c r="W178" s="18" t="s">
        <v>70</v>
      </c>
      <c r="X178" s="87" t="s">
        <v>897</v>
      </c>
      <c r="Y178" s="18" t="s">
        <v>71</v>
      </c>
      <c r="Z178" s="24">
        <v>1</v>
      </c>
      <c r="AA178" s="24"/>
      <c r="AB178" s="24"/>
      <c r="AC178" s="24"/>
      <c r="AD178" s="24"/>
      <c r="AE178" s="24"/>
      <c r="AF178" s="24"/>
      <c r="AG178" s="24">
        <v>1</v>
      </c>
      <c r="AH178" s="24">
        <v>1</v>
      </c>
      <c r="AI178" s="24"/>
      <c r="AJ178" s="24">
        <v>1</v>
      </c>
      <c r="AK178" s="58"/>
      <c r="AL178" s="38">
        <v>20211400003101</v>
      </c>
      <c r="AM178" s="66">
        <v>44433</v>
      </c>
      <c r="AN178" s="17">
        <f>(NETWORKDAYS.INTL(B178,AM178,1,FESTIVOS!B171:B268)-1)</f>
        <v>15</v>
      </c>
    </row>
    <row r="179" spans="1:40" ht="85.25" hidden="1" customHeight="1" x14ac:dyDescent="0.35">
      <c r="A179" s="9">
        <v>20211300001812</v>
      </c>
      <c r="B179" s="10">
        <v>44414</v>
      </c>
      <c r="C179" s="11">
        <v>15</v>
      </c>
      <c r="D179" s="12">
        <f>WORKDAY(B179,C179,FESTIVOS!B172:B269)</f>
        <v>44435</v>
      </c>
      <c r="E179" s="13" t="str">
        <f t="shared" ca="1" si="4"/>
        <v>Vencido hace-312días</v>
      </c>
      <c r="F179" s="14">
        <f t="shared" ca="1" si="5"/>
        <v>-312</v>
      </c>
      <c r="G179" s="18" t="s">
        <v>898</v>
      </c>
      <c r="H179" s="44" t="s">
        <v>899</v>
      </c>
      <c r="I179" s="18" t="s">
        <v>900</v>
      </c>
      <c r="J179" s="24"/>
      <c r="K179" s="24">
        <v>1</v>
      </c>
      <c r="L179" s="24"/>
      <c r="M179" s="24"/>
      <c r="N179" s="24"/>
      <c r="O179" s="24"/>
      <c r="P179" s="24"/>
      <c r="Q179" s="24"/>
      <c r="R179" s="24">
        <v>1</v>
      </c>
      <c r="S179" s="24"/>
      <c r="T179" s="24"/>
      <c r="U179" s="24"/>
      <c r="V179" s="18" t="s">
        <v>74</v>
      </c>
      <c r="W179" s="18" t="s">
        <v>70</v>
      </c>
      <c r="X179" s="87" t="s">
        <v>901</v>
      </c>
      <c r="Y179" s="18" t="s">
        <v>71</v>
      </c>
      <c r="Z179" s="24">
        <v>1</v>
      </c>
      <c r="AA179" s="24"/>
      <c r="AB179" s="24"/>
      <c r="AC179" s="24"/>
      <c r="AD179" s="24"/>
      <c r="AE179" s="24"/>
      <c r="AF179" s="24"/>
      <c r="AG179" s="24">
        <v>1</v>
      </c>
      <c r="AH179" s="24">
        <v>1</v>
      </c>
      <c r="AI179" s="24"/>
      <c r="AJ179" s="24">
        <v>1</v>
      </c>
      <c r="AK179" s="58"/>
      <c r="AL179" s="38">
        <v>202111400003531</v>
      </c>
      <c r="AM179" s="66">
        <v>44434</v>
      </c>
      <c r="AN179" s="17">
        <f>(NETWORKDAYS.INTL(B179,AM179,1,FESTIVOS!B172:B269)-1)</f>
        <v>14</v>
      </c>
    </row>
    <row r="180" spans="1:40" ht="85.25" hidden="1" customHeight="1" x14ac:dyDescent="0.35">
      <c r="A180" s="9">
        <v>20211300002102</v>
      </c>
      <c r="B180" s="10">
        <v>44417</v>
      </c>
      <c r="C180" s="11">
        <v>15</v>
      </c>
      <c r="D180" s="12">
        <f>WORKDAY(B180,C180,FESTIVOS!B173:B270)</f>
        <v>44438</v>
      </c>
      <c r="E180" s="13" t="str">
        <f t="shared" ca="1" si="4"/>
        <v>Vencido hace-309días</v>
      </c>
      <c r="F180" s="14">
        <f t="shared" ca="1" si="5"/>
        <v>-309</v>
      </c>
      <c r="G180" s="18" t="s">
        <v>902</v>
      </c>
      <c r="H180" s="44" t="s">
        <v>903</v>
      </c>
      <c r="I180" s="18" t="s">
        <v>904</v>
      </c>
      <c r="J180" s="24"/>
      <c r="K180" s="24">
        <v>1</v>
      </c>
      <c r="L180" s="24"/>
      <c r="M180" s="24"/>
      <c r="N180" s="24"/>
      <c r="O180" s="24"/>
      <c r="P180" s="24"/>
      <c r="Q180" s="24"/>
      <c r="R180" s="24">
        <v>1</v>
      </c>
      <c r="S180" s="24"/>
      <c r="T180" s="24"/>
      <c r="U180" s="24"/>
      <c r="V180" s="18" t="s">
        <v>764</v>
      </c>
      <c r="W180" s="18" t="s">
        <v>70</v>
      </c>
      <c r="X180" s="87" t="s">
        <v>905</v>
      </c>
      <c r="Y180" s="18" t="s">
        <v>71</v>
      </c>
      <c r="Z180" s="24">
        <v>1</v>
      </c>
      <c r="AA180" s="24"/>
      <c r="AB180" s="24"/>
      <c r="AC180" s="24"/>
      <c r="AD180" s="24"/>
      <c r="AE180" s="24"/>
      <c r="AF180" s="24"/>
      <c r="AG180" s="24">
        <v>1</v>
      </c>
      <c r="AH180" s="24">
        <v>1</v>
      </c>
      <c r="AI180" s="24"/>
      <c r="AJ180" s="24">
        <v>1</v>
      </c>
      <c r="AK180" s="58"/>
      <c r="AL180" s="38">
        <v>20211400003481</v>
      </c>
      <c r="AM180" s="66">
        <v>44434</v>
      </c>
      <c r="AN180" s="17">
        <f>(NETWORKDAYS.INTL(B180,AM180,1,FESTIVOS!B173:B270)-1)</f>
        <v>13</v>
      </c>
    </row>
    <row r="181" spans="1:40" ht="85.25" hidden="1" customHeight="1" x14ac:dyDescent="0.35">
      <c r="A181" s="9">
        <v>20211300002262</v>
      </c>
      <c r="B181" s="10">
        <v>44418</v>
      </c>
      <c r="C181" s="11">
        <v>15</v>
      </c>
      <c r="D181" s="12">
        <f>WORKDAY(B181,C181,FESTIVOS!B174:B271)</f>
        <v>44439</v>
      </c>
      <c r="E181" s="13" t="str">
        <f t="shared" ca="1" si="4"/>
        <v>Vencido hace-308días</v>
      </c>
      <c r="F181" s="14">
        <f t="shared" ca="1" si="5"/>
        <v>-308</v>
      </c>
      <c r="G181" s="18" t="s">
        <v>906</v>
      </c>
      <c r="H181" s="44" t="s">
        <v>907</v>
      </c>
      <c r="I181" s="18" t="s">
        <v>908</v>
      </c>
      <c r="J181" s="24"/>
      <c r="K181" s="24">
        <v>1</v>
      </c>
      <c r="L181" s="24"/>
      <c r="M181" s="24"/>
      <c r="N181" s="24"/>
      <c r="O181" s="24"/>
      <c r="P181" s="24"/>
      <c r="Q181" s="24"/>
      <c r="R181" s="24">
        <v>1</v>
      </c>
      <c r="S181" s="24"/>
      <c r="T181" s="24"/>
      <c r="U181" s="24"/>
      <c r="V181" s="18" t="s">
        <v>72</v>
      </c>
      <c r="W181" s="18" t="s">
        <v>70</v>
      </c>
      <c r="X181" s="87" t="s">
        <v>909</v>
      </c>
      <c r="Y181" s="18" t="s">
        <v>71</v>
      </c>
      <c r="Z181" s="24">
        <v>1</v>
      </c>
      <c r="AA181" s="24"/>
      <c r="AB181" s="24"/>
      <c r="AC181" s="24"/>
      <c r="AD181" s="24"/>
      <c r="AE181" s="24"/>
      <c r="AF181" s="24"/>
      <c r="AG181" s="24">
        <v>1</v>
      </c>
      <c r="AH181" s="24">
        <v>1</v>
      </c>
      <c r="AI181" s="24"/>
      <c r="AJ181" s="24">
        <v>1</v>
      </c>
      <c r="AK181" s="58"/>
      <c r="AL181" s="38" t="s">
        <v>910</v>
      </c>
      <c r="AM181" s="66">
        <v>44439</v>
      </c>
      <c r="AN181" s="17">
        <f>(NETWORKDAYS.INTL(B181,AM181,1,FESTIVOS!B174:B271)-1)</f>
        <v>15</v>
      </c>
    </row>
    <row r="182" spans="1:40" ht="85.25" hidden="1" customHeight="1" x14ac:dyDescent="0.35">
      <c r="A182" s="9">
        <v>20211300002202</v>
      </c>
      <c r="B182" s="10">
        <v>44418</v>
      </c>
      <c r="C182" s="11">
        <v>15</v>
      </c>
      <c r="D182" s="12">
        <f>WORKDAY(B182,C182,FESTIVOS!B175:B272)</f>
        <v>44439</v>
      </c>
      <c r="E182" s="13" t="str">
        <f t="shared" ca="1" si="4"/>
        <v>Vencido hace-308días</v>
      </c>
      <c r="F182" s="14">
        <f t="shared" ca="1" si="5"/>
        <v>-308</v>
      </c>
      <c r="G182" s="18" t="s">
        <v>911</v>
      </c>
      <c r="H182" s="44" t="s">
        <v>912</v>
      </c>
      <c r="I182" s="18" t="s">
        <v>913</v>
      </c>
      <c r="J182" s="24"/>
      <c r="K182" s="24">
        <v>1</v>
      </c>
      <c r="L182" s="24"/>
      <c r="M182" s="24"/>
      <c r="N182" s="24"/>
      <c r="O182" s="24"/>
      <c r="P182" s="24"/>
      <c r="Q182" s="24"/>
      <c r="R182" s="24">
        <v>1</v>
      </c>
      <c r="S182" s="24"/>
      <c r="T182" s="24"/>
      <c r="U182" s="24"/>
      <c r="V182" s="18" t="s">
        <v>73</v>
      </c>
      <c r="W182" s="18" t="s">
        <v>70</v>
      </c>
      <c r="X182" s="87" t="s">
        <v>914</v>
      </c>
      <c r="Y182" s="18" t="s">
        <v>71</v>
      </c>
      <c r="Z182" s="24">
        <v>1</v>
      </c>
      <c r="AA182" s="24"/>
      <c r="AB182" s="24"/>
      <c r="AC182" s="24"/>
      <c r="AD182" s="24"/>
      <c r="AE182" s="24"/>
      <c r="AF182" s="24"/>
      <c r="AG182" s="24">
        <v>1</v>
      </c>
      <c r="AH182" s="24">
        <v>1</v>
      </c>
      <c r="AI182" s="24"/>
      <c r="AJ182" s="24">
        <v>1</v>
      </c>
      <c r="AK182" s="58"/>
      <c r="AL182" s="38">
        <v>20211400003451</v>
      </c>
      <c r="AM182" s="66">
        <v>44434</v>
      </c>
      <c r="AN182" s="17">
        <f>(NETWORKDAYS.INTL(B182,AM182,1,FESTIVOS!B175:B272)-1)</f>
        <v>12</v>
      </c>
    </row>
    <row r="183" spans="1:40" ht="85.25" hidden="1" customHeight="1" x14ac:dyDescent="0.35">
      <c r="A183" s="9">
        <v>20211400002462</v>
      </c>
      <c r="B183" s="10">
        <v>44419</v>
      </c>
      <c r="C183" s="11">
        <v>15</v>
      </c>
      <c r="D183" s="12">
        <f>WORKDAY(B183,C183,FESTIVOS!B176:B273)</f>
        <v>44440</v>
      </c>
      <c r="E183" s="13" t="str">
        <f t="shared" ca="1" si="4"/>
        <v>Vencido hace-307días</v>
      </c>
      <c r="F183" s="14">
        <f t="shared" ca="1" si="5"/>
        <v>-307</v>
      </c>
      <c r="G183" s="18" t="s">
        <v>141</v>
      </c>
      <c r="H183" s="44" t="s">
        <v>142</v>
      </c>
      <c r="I183" s="18" t="s">
        <v>143</v>
      </c>
      <c r="J183" s="24"/>
      <c r="K183" s="24">
        <v>1</v>
      </c>
      <c r="L183" s="24"/>
      <c r="M183" s="24"/>
      <c r="N183" s="24"/>
      <c r="O183" s="24"/>
      <c r="P183" s="24"/>
      <c r="Q183" s="24"/>
      <c r="R183" s="24">
        <v>1</v>
      </c>
      <c r="S183" s="24"/>
      <c r="T183" s="24"/>
      <c r="U183" s="24"/>
      <c r="V183" s="18" t="s">
        <v>915</v>
      </c>
      <c r="W183" s="18" t="s">
        <v>70</v>
      </c>
      <c r="X183" s="87" t="s">
        <v>916</v>
      </c>
      <c r="Y183" s="18" t="s">
        <v>71</v>
      </c>
      <c r="Z183" s="24">
        <v>1</v>
      </c>
      <c r="AA183" s="24"/>
      <c r="AB183" s="24"/>
      <c r="AC183" s="24"/>
      <c r="AD183" s="24"/>
      <c r="AE183" s="24"/>
      <c r="AF183" s="24"/>
      <c r="AG183" s="24">
        <v>1</v>
      </c>
      <c r="AH183" s="24">
        <v>1</v>
      </c>
      <c r="AI183" s="24"/>
      <c r="AJ183" s="24"/>
      <c r="AK183" s="58">
        <v>1</v>
      </c>
      <c r="AL183" s="38">
        <v>20211400003021</v>
      </c>
      <c r="AM183" s="66">
        <v>44433</v>
      </c>
      <c r="AN183" s="17">
        <f>(NETWORKDAYS.INTL(B183,AM183,1,FESTIVOS!B176:B273)-1)</f>
        <v>10</v>
      </c>
    </row>
    <row r="184" spans="1:40" ht="85.25" hidden="1" customHeight="1" x14ac:dyDescent="0.35">
      <c r="A184" s="9">
        <v>20211300002542</v>
      </c>
      <c r="B184" s="10">
        <v>44419</v>
      </c>
      <c r="C184" s="11">
        <v>15</v>
      </c>
      <c r="D184" s="12">
        <f>WORKDAY(B184,C184,FESTIVOS!B177:B274)</f>
        <v>44440</v>
      </c>
      <c r="E184" s="13" t="str">
        <f t="shared" ca="1" si="4"/>
        <v>Vencido hace-307días</v>
      </c>
      <c r="F184" s="14">
        <f t="shared" ca="1" si="5"/>
        <v>-307</v>
      </c>
      <c r="G184" s="18" t="s">
        <v>917</v>
      </c>
      <c r="H184" s="44" t="s">
        <v>918</v>
      </c>
      <c r="I184" s="18" t="s">
        <v>919</v>
      </c>
      <c r="J184" s="24"/>
      <c r="K184" s="24">
        <v>1</v>
      </c>
      <c r="L184" s="24"/>
      <c r="M184" s="24"/>
      <c r="N184" s="24"/>
      <c r="O184" s="24"/>
      <c r="P184" s="24"/>
      <c r="Q184" s="24"/>
      <c r="R184" s="24">
        <v>1</v>
      </c>
      <c r="S184" s="24"/>
      <c r="T184" s="24"/>
      <c r="U184" s="24"/>
      <c r="V184" s="18" t="s">
        <v>73</v>
      </c>
      <c r="W184" s="18" t="s">
        <v>70</v>
      </c>
      <c r="X184" s="87" t="s">
        <v>920</v>
      </c>
      <c r="Y184" s="18" t="s">
        <v>71</v>
      </c>
      <c r="Z184" s="24">
        <v>1</v>
      </c>
      <c r="AA184" s="24"/>
      <c r="AB184" s="24"/>
      <c r="AC184" s="24"/>
      <c r="AD184" s="24"/>
      <c r="AE184" s="24"/>
      <c r="AF184" s="24"/>
      <c r="AG184" s="24">
        <v>1</v>
      </c>
      <c r="AH184" s="24">
        <v>1</v>
      </c>
      <c r="AI184" s="24"/>
      <c r="AJ184" s="24">
        <v>1</v>
      </c>
      <c r="AK184" s="58"/>
      <c r="AL184" s="38">
        <v>20211400003541</v>
      </c>
      <c r="AM184" s="66">
        <v>44434</v>
      </c>
      <c r="AN184" s="17">
        <f>(NETWORKDAYS.INTL(B184,AM184,1,FESTIVOS!B177:B274)-1)</f>
        <v>11</v>
      </c>
    </row>
    <row r="185" spans="1:40" ht="85.25" hidden="1" customHeight="1" x14ac:dyDescent="0.35">
      <c r="A185" s="9">
        <v>20211300002582</v>
      </c>
      <c r="B185" s="10">
        <v>44419</v>
      </c>
      <c r="C185" s="11">
        <v>15</v>
      </c>
      <c r="D185" s="12">
        <f>WORKDAY(B185,C185,FESTIVOS!B178:B275)</f>
        <v>44440</v>
      </c>
      <c r="E185" s="13" t="str">
        <f t="shared" ca="1" si="4"/>
        <v>Vencido hace-307días</v>
      </c>
      <c r="F185" s="14">
        <f t="shared" ca="1" si="5"/>
        <v>-307</v>
      </c>
      <c r="G185" s="18" t="s">
        <v>921</v>
      </c>
      <c r="H185" s="44" t="s">
        <v>922</v>
      </c>
      <c r="I185" s="18" t="s">
        <v>923</v>
      </c>
      <c r="J185" s="24"/>
      <c r="K185" s="24">
        <v>1</v>
      </c>
      <c r="L185" s="24"/>
      <c r="M185" s="24"/>
      <c r="N185" s="24"/>
      <c r="O185" s="24"/>
      <c r="P185" s="24"/>
      <c r="Q185" s="24"/>
      <c r="R185" s="24">
        <v>1</v>
      </c>
      <c r="S185" s="24"/>
      <c r="T185" s="24"/>
      <c r="U185" s="24"/>
      <c r="V185" s="18" t="s">
        <v>72</v>
      </c>
      <c r="W185" s="18" t="s">
        <v>70</v>
      </c>
      <c r="X185" s="87" t="s">
        <v>924</v>
      </c>
      <c r="Y185" s="18" t="s">
        <v>71</v>
      </c>
      <c r="Z185" s="24">
        <v>1</v>
      </c>
      <c r="AA185" s="24"/>
      <c r="AB185" s="24"/>
      <c r="AC185" s="24"/>
      <c r="AD185" s="24"/>
      <c r="AE185" s="24"/>
      <c r="AF185" s="24"/>
      <c r="AG185" s="24">
        <v>1</v>
      </c>
      <c r="AH185" s="24">
        <v>1</v>
      </c>
      <c r="AI185" s="24"/>
      <c r="AJ185" s="24">
        <v>1</v>
      </c>
      <c r="AK185" s="58"/>
      <c r="AL185" s="38">
        <v>20211400004101</v>
      </c>
      <c r="AM185" s="66">
        <v>44440</v>
      </c>
      <c r="AN185" s="17">
        <f>(NETWORKDAYS.INTL(B185,AM185,1,FESTIVOS!B178:B275)-1)</f>
        <v>15</v>
      </c>
    </row>
    <row r="186" spans="1:40" ht="85.25" hidden="1" customHeight="1" x14ac:dyDescent="0.35">
      <c r="A186" s="9">
        <v>20211300002602</v>
      </c>
      <c r="B186" s="10">
        <v>44419</v>
      </c>
      <c r="C186" s="11">
        <v>15</v>
      </c>
      <c r="D186" s="12">
        <f>WORKDAY(B186,C186,FESTIVOS!B179:B276)</f>
        <v>44440</v>
      </c>
      <c r="E186" s="13" t="str">
        <f t="shared" ca="1" si="4"/>
        <v>Vencido hace-307días</v>
      </c>
      <c r="F186" s="14">
        <f t="shared" ca="1" si="5"/>
        <v>-307</v>
      </c>
      <c r="G186" s="18" t="s">
        <v>925</v>
      </c>
      <c r="H186" s="44" t="s">
        <v>926</v>
      </c>
      <c r="I186" s="18" t="s">
        <v>927</v>
      </c>
      <c r="J186" s="24"/>
      <c r="K186" s="24">
        <v>1</v>
      </c>
      <c r="L186" s="24"/>
      <c r="M186" s="24"/>
      <c r="N186" s="24"/>
      <c r="O186" s="24"/>
      <c r="P186" s="24"/>
      <c r="Q186" s="24"/>
      <c r="R186" s="24">
        <v>1</v>
      </c>
      <c r="S186" s="24"/>
      <c r="T186" s="24"/>
      <c r="U186" s="24"/>
      <c r="V186" s="18" t="s">
        <v>72</v>
      </c>
      <c r="W186" s="18" t="s">
        <v>70</v>
      </c>
      <c r="X186" s="87" t="s">
        <v>928</v>
      </c>
      <c r="Y186" s="18" t="s">
        <v>71</v>
      </c>
      <c r="Z186" s="24">
        <v>1</v>
      </c>
      <c r="AA186" s="24"/>
      <c r="AB186" s="24"/>
      <c r="AC186" s="24"/>
      <c r="AD186" s="24"/>
      <c r="AE186" s="24"/>
      <c r="AF186" s="24"/>
      <c r="AG186" s="24">
        <v>1</v>
      </c>
      <c r="AH186" s="24">
        <v>1</v>
      </c>
      <c r="AI186" s="24"/>
      <c r="AJ186" s="24">
        <v>1</v>
      </c>
      <c r="AK186" s="58"/>
      <c r="AL186" s="38">
        <v>20211400003551</v>
      </c>
      <c r="AM186" s="66">
        <v>44434</v>
      </c>
      <c r="AN186" s="17">
        <f>(NETWORKDAYS.INTL(B186,AM186,1,FESTIVOS!B179:B276)-1)</f>
        <v>11</v>
      </c>
    </row>
    <row r="187" spans="1:40" ht="85.25" hidden="1" customHeight="1" x14ac:dyDescent="0.35">
      <c r="A187" s="9">
        <v>20211300002792</v>
      </c>
      <c r="B187" s="10">
        <v>44420</v>
      </c>
      <c r="C187" s="11">
        <v>15</v>
      </c>
      <c r="D187" s="12">
        <f>WORKDAY(B187,C187,FESTIVOS!B180:B277)</f>
        <v>44441</v>
      </c>
      <c r="E187" s="13" t="str">
        <f t="shared" ca="1" si="4"/>
        <v>Vencido hace-306días</v>
      </c>
      <c r="F187" s="14">
        <f t="shared" ca="1" si="5"/>
        <v>-306</v>
      </c>
      <c r="G187" s="18" t="s">
        <v>929</v>
      </c>
      <c r="H187" s="44" t="s">
        <v>930</v>
      </c>
      <c r="I187" s="18" t="s">
        <v>931</v>
      </c>
      <c r="J187" s="24"/>
      <c r="K187" s="24">
        <v>1</v>
      </c>
      <c r="L187" s="24"/>
      <c r="M187" s="24"/>
      <c r="N187" s="24"/>
      <c r="O187" s="24"/>
      <c r="P187" s="24"/>
      <c r="Q187" s="24"/>
      <c r="R187" s="24">
        <v>1</v>
      </c>
      <c r="S187" s="24"/>
      <c r="T187" s="24"/>
      <c r="U187" s="24"/>
      <c r="V187" s="18" t="s">
        <v>74</v>
      </c>
      <c r="W187" s="18" t="s">
        <v>70</v>
      </c>
      <c r="X187" s="87" t="s">
        <v>932</v>
      </c>
      <c r="Y187" s="18" t="s">
        <v>71</v>
      </c>
      <c r="Z187" s="24">
        <v>1</v>
      </c>
      <c r="AA187" s="24"/>
      <c r="AB187" s="24"/>
      <c r="AC187" s="24"/>
      <c r="AD187" s="24"/>
      <c r="AE187" s="24"/>
      <c r="AF187" s="24"/>
      <c r="AG187" s="24">
        <v>1</v>
      </c>
      <c r="AH187" s="24">
        <v>1</v>
      </c>
      <c r="AI187" s="24"/>
      <c r="AJ187" s="24">
        <v>1</v>
      </c>
      <c r="AK187" s="58"/>
      <c r="AL187" s="38">
        <v>202100003501</v>
      </c>
      <c r="AM187" s="66">
        <v>44434</v>
      </c>
      <c r="AN187" s="17">
        <f>(NETWORKDAYS.INTL(B187,AM187,1,FESTIVOS!B180:B277)-1)</f>
        <v>10</v>
      </c>
    </row>
    <row r="188" spans="1:40" ht="85.25" hidden="1" customHeight="1" x14ac:dyDescent="0.35">
      <c r="A188" s="9">
        <v>20211300002822</v>
      </c>
      <c r="B188" s="10">
        <v>44420</v>
      </c>
      <c r="C188" s="11">
        <v>16</v>
      </c>
      <c r="D188" s="12">
        <f>WORKDAY(B188,C188,FESTIVOS!B181:B278)</f>
        <v>44442</v>
      </c>
      <c r="E188" s="13" t="str">
        <f t="shared" ca="1" si="4"/>
        <v>Vencido hace-305días</v>
      </c>
      <c r="F188" s="14">
        <f t="shared" ca="1" si="5"/>
        <v>-305</v>
      </c>
      <c r="G188" s="18" t="s">
        <v>933</v>
      </c>
      <c r="H188" s="44" t="s">
        <v>934</v>
      </c>
      <c r="I188" s="18" t="s">
        <v>935</v>
      </c>
      <c r="J188" s="24"/>
      <c r="K188" s="24">
        <v>1</v>
      </c>
      <c r="L188" s="24"/>
      <c r="M188" s="24"/>
      <c r="N188" s="24"/>
      <c r="O188" s="24"/>
      <c r="P188" s="24"/>
      <c r="Q188" s="24"/>
      <c r="R188" s="24">
        <v>1</v>
      </c>
      <c r="S188" s="24"/>
      <c r="T188" s="24"/>
      <c r="U188" s="24"/>
      <c r="V188" s="18" t="s">
        <v>936</v>
      </c>
      <c r="W188" s="18" t="s">
        <v>70</v>
      </c>
      <c r="X188" s="87" t="s">
        <v>937</v>
      </c>
      <c r="Y188" s="18" t="s">
        <v>71</v>
      </c>
      <c r="Z188" s="24">
        <v>1</v>
      </c>
      <c r="AA188" s="24"/>
      <c r="AB188" s="24"/>
      <c r="AC188" s="24"/>
      <c r="AD188" s="24"/>
      <c r="AE188" s="24"/>
      <c r="AF188" s="24"/>
      <c r="AG188" s="24">
        <v>1</v>
      </c>
      <c r="AH188" s="24">
        <v>1</v>
      </c>
      <c r="AI188" s="24"/>
      <c r="AJ188" s="24">
        <v>1</v>
      </c>
      <c r="AK188" s="58"/>
      <c r="AL188" s="38">
        <v>20211400003511</v>
      </c>
      <c r="AM188" s="66">
        <v>44434</v>
      </c>
      <c r="AN188" s="17">
        <f>(NETWORKDAYS.INTL(B188,AM188,1,FESTIVOS!B181:B278)-1)</f>
        <v>10</v>
      </c>
    </row>
    <row r="189" spans="1:40" ht="85.25" hidden="1" customHeight="1" x14ac:dyDescent="0.35">
      <c r="A189" s="9">
        <v>20211400003142</v>
      </c>
      <c r="B189" s="10">
        <v>44425</v>
      </c>
      <c r="C189" s="11">
        <v>15</v>
      </c>
      <c r="D189" s="12">
        <f>WORKDAY(B189,C189,FESTIVOS!B182:B279)</f>
        <v>44446</v>
      </c>
      <c r="E189" s="13" t="str">
        <f t="shared" ca="1" si="4"/>
        <v>Vencido hace-301días</v>
      </c>
      <c r="F189" s="14">
        <f t="shared" ca="1" si="5"/>
        <v>-301</v>
      </c>
      <c r="G189" s="18" t="s">
        <v>938</v>
      </c>
      <c r="H189" s="44">
        <v>32030622300</v>
      </c>
      <c r="I189" s="18" t="s">
        <v>939</v>
      </c>
      <c r="J189" s="24"/>
      <c r="K189" s="24">
        <v>1</v>
      </c>
      <c r="L189" s="24"/>
      <c r="M189" s="24"/>
      <c r="N189" s="24"/>
      <c r="O189" s="24"/>
      <c r="P189" s="24"/>
      <c r="Q189" s="24"/>
      <c r="R189" s="24">
        <v>1</v>
      </c>
      <c r="S189" s="24"/>
      <c r="T189" s="24"/>
      <c r="U189" s="24"/>
      <c r="V189" s="18" t="s">
        <v>940</v>
      </c>
      <c r="W189" s="18" t="s">
        <v>124</v>
      </c>
      <c r="X189" s="87" t="s">
        <v>941</v>
      </c>
      <c r="Y189" s="18" t="s">
        <v>71</v>
      </c>
      <c r="Z189" s="24">
        <v>1</v>
      </c>
      <c r="AA189" s="24"/>
      <c r="AB189" s="24"/>
      <c r="AC189" s="24"/>
      <c r="AD189" s="24"/>
      <c r="AE189" s="24"/>
      <c r="AF189" s="24"/>
      <c r="AG189" s="24">
        <v>1</v>
      </c>
      <c r="AH189" s="24">
        <v>1</v>
      </c>
      <c r="AI189" s="24"/>
      <c r="AJ189" s="24">
        <v>1</v>
      </c>
      <c r="AK189" s="58"/>
      <c r="AL189" s="38">
        <v>20211400004791</v>
      </c>
      <c r="AM189" s="66">
        <v>44445</v>
      </c>
      <c r="AN189" s="17">
        <f>(NETWORKDAYS.INTL(B189,AM189,1,FESTIVOS!B182:B279)-1)</f>
        <v>14</v>
      </c>
    </row>
    <row r="190" spans="1:40" ht="85.25" hidden="1" customHeight="1" x14ac:dyDescent="0.35">
      <c r="A190" s="9">
        <v>20211300003332</v>
      </c>
      <c r="B190" s="10">
        <v>44426</v>
      </c>
      <c r="C190" s="11">
        <v>15</v>
      </c>
      <c r="D190" s="12">
        <f>WORKDAY(B190,C190,FESTIVOS!B183:B280)</f>
        <v>44447</v>
      </c>
      <c r="E190" s="13" t="str">
        <f t="shared" ca="1" si="4"/>
        <v>Vencido hace-300días</v>
      </c>
      <c r="F190" s="14">
        <f t="shared" ca="1" si="5"/>
        <v>-300</v>
      </c>
      <c r="G190" s="18" t="s">
        <v>942</v>
      </c>
      <c r="H190" s="44" t="s">
        <v>943</v>
      </c>
      <c r="I190" s="18" t="s">
        <v>944</v>
      </c>
      <c r="J190" s="24"/>
      <c r="K190" s="24">
        <v>1</v>
      </c>
      <c r="L190" s="24"/>
      <c r="M190" s="24"/>
      <c r="N190" s="24"/>
      <c r="O190" s="24"/>
      <c r="P190" s="24"/>
      <c r="Q190" s="24"/>
      <c r="R190" s="24">
        <v>1</v>
      </c>
      <c r="S190" s="24"/>
      <c r="T190" s="24"/>
      <c r="U190" s="24"/>
      <c r="V190" s="18" t="s">
        <v>74</v>
      </c>
      <c r="W190" s="18" t="s">
        <v>70</v>
      </c>
      <c r="X190" s="87" t="s">
        <v>945</v>
      </c>
      <c r="Y190" s="18" t="s">
        <v>71</v>
      </c>
      <c r="Z190" s="24">
        <v>1</v>
      </c>
      <c r="AA190" s="24"/>
      <c r="AB190" s="24"/>
      <c r="AC190" s="24"/>
      <c r="AD190" s="24"/>
      <c r="AE190" s="24"/>
      <c r="AF190" s="24"/>
      <c r="AG190" s="24">
        <v>1</v>
      </c>
      <c r="AH190" s="24">
        <v>1</v>
      </c>
      <c r="AI190" s="24"/>
      <c r="AJ190" s="24">
        <v>1</v>
      </c>
      <c r="AK190" s="58"/>
      <c r="AL190" s="38">
        <v>20211400003461</v>
      </c>
      <c r="AM190" s="66">
        <v>44434</v>
      </c>
      <c r="AN190" s="17">
        <f>(NETWORKDAYS.INTL(B190,AM190,1,FESTIVOS!B183:B280)-1)</f>
        <v>6</v>
      </c>
    </row>
    <row r="191" spans="1:40" ht="85.25" hidden="1" customHeight="1" x14ac:dyDescent="0.35">
      <c r="A191" s="9">
        <v>20211300003362</v>
      </c>
      <c r="B191" s="10">
        <v>44426</v>
      </c>
      <c r="C191" s="11">
        <v>15</v>
      </c>
      <c r="D191" s="12">
        <f>WORKDAY(B191,C191,FESTIVOS!B184:B281)</f>
        <v>44447</v>
      </c>
      <c r="E191" s="13" t="str">
        <f t="shared" ca="1" si="4"/>
        <v>Vencido hace-300días</v>
      </c>
      <c r="F191" s="14">
        <f t="shared" ca="1" si="5"/>
        <v>-300</v>
      </c>
      <c r="G191" s="18" t="s">
        <v>946</v>
      </c>
      <c r="H191" s="44" t="s">
        <v>947</v>
      </c>
      <c r="I191" s="18" t="s">
        <v>948</v>
      </c>
      <c r="J191" s="24"/>
      <c r="K191" s="24">
        <v>1</v>
      </c>
      <c r="L191" s="24"/>
      <c r="M191" s="24"/>
      <c r="N191" s="24"/>
      <c r="O191" s="24"/>
      <c r="P191" s="24"/>
      <c r="Q191" s="24"/>
      <c r="R191" s="24">
        <v>1</v>
      </c>
      <c r="S191" s="24"/>
      <c r="T191" s="24"/>
      <c r="U191" s="24"/>
      <c r="V191" s="18" t="s">
        <v>949</v>
      </c>
      <c r="W191" s="18" t="s">
        <v>70</v>
      </c>
      <c r="X191" s="87" t="s">
        <v>950</v>
      </c>
      <c r="Y191" s="18" t="s">
        <v>71</v>
      </c>
      <c r="Z191" s="24">
        <v>1</v>
      </c>
      <c r="AA191" s="24"/>
      <c r="AB191" s="24"/>
      <c r="AC191" s="24"/>
      <c r="AD191" s="24"/>
      <c r="AE191" s="24"/>
      <c r="AF191" s="24"/>
      <c r="AG191" s="24">
        <v>1</v>
      </c>
      <c r="AH191" s="24">
        <v>1</v>
      </c>
      <c r="AI191" s="24"/>
      <c r="AJ191" s="24">
        <v>1</v>
      </c>
      <c r="AK191" s="58"/>
      <c r="AL191" s="38">
        <v>202111400003491</v>
      </c>
      <c r="AM191" s="66">
        <v>44434</v>
      </c>
      <c r="AN191" s="17">
        <f>(NETWORKDAYS.INTL(B191,AM191,1,FESTIVOS!B184:B281)-1)</f>
        <v>6</v>
      </c>
    </row>
    <row r="192" spans="1:40" ht="85.25" hidden="1" customHeight="1" x14ac:dyDescent="0.35">
      <c r="A192" s="9">
        <v>20211400003542</v>
      </c>
      <c r="B192" s="10">
        <v>44426</v>
      </c>
      <c r="C192" s="11">
        <v>15</v>
      </c>
      <c r="D192" s="12">
        <f>WORKDAY(B192,C192,FESTIVOS!B185:B282)</f>
        <v>44447</v>
      </c>
      <c r="E192" s="13" t="str">
        <f t="shared" ca="1" si="4"/>
        <v>Vencido hace-300días</v>
      </c>
      <c r="F192" s="14">
        <f t="shared" ca="1" si="5"/>
        <v>-300</v>
      </c>
      <c r="G192" s="18" t="s">
        <v>951</v>
      </c>
      <c r="H192" s="44" t="s">
        <v>952</v>
      </c>
      <c r="I192" s="18" t="s">
        <v>953</v>
      </c>
      <c r="J192" s="24"/>
      <c r="K192" s="24">
        <v>1</v>
      </c>
      <c r="L192" s="24"/>
      <c r="M192" s="24"/>
      <c r="N192" s="24"/>
      <c r="O192" s="24"/>
      <c r="P192" s="24"/>
      <c r="Q192" s="24"/>
      <c r="R192" s="24">
        <v>1</v>
      </c>
      <c r="S192" s="24"/>
      <c r="T192" s="24"/>
      <c r="U192" s="24"/>
      <c r="V192" s="18" t="s">
        <v>954</v>
      </c>
      <c r="W192" s="18" t="s">
        <v>955</v>
      </c>
      <c r="X192" s="87" t="s">
        <v>956</v>
      </c>
      <c r="Y192" s="18" t="s">
        <v>267</v>
      </c>
      <c r="Z192" s="24">
        <v>1</v>
      </c>
      <c r="AA192" s="24"/>
      <c r="AB192" s="24"/>
      <c r="AC192" s="24"/>
      <c r="AD192" s="24"/>
      <c r="AE192" s="24"/>
      <c r="AF192" s="24"/>
      <c r="AG192" s="24">
        <v>1</v>
      </c>
      <c r="AH192" s="24">
        <v>1</v>
      </c>
      <c r="AI192" s="24"/>
      <c r="AJ192" s="24">
        <v>1</v>
      </c>
      <c r="AK192" s="58"/>
      <c r="AL192" s="38">
        <v>202112000010431</v>
      </c>
      <c r="AM192" s="66">
        <v>44466</v>
      </c>
      <c r="AN192" s="17">
        <f>(NETWORKDAYS.INTL(B192,AM192,1,FESTIVOS!B185:B282)-1)</f>
        <v>28</v>
      </c>
    </row>
    <row r="193" spans="1:40" ht="85.25" hidden="1" customHeight="1" x14ac:dyDescent="0.35">
      <c r="A193" s="9">
        <v>20211300003612</v>
      </c>
      <c r="B193" s="10">
        <v>44427</v>
      </c>
      <c r="C193" s="11">
        <v>15</v>
      </c>
      <c r="D193" s="12">
        <f>WORKDAY(B193,C193,FESTIVOS!B186:B283)</f>
        <v>44448</v>
      </c>
      <c r="E193" s="13" t="str">
        <f t="shared" ca="1" si="4"/>
        <v>Vencido hace-299días</v>
      </c>
      <c r="F193" s="14">
        <f t="shared" ca="1" si="5"/>
        <v>-299</v>
      </c>
      <c r="G193" s="18" t="s">
        <v>957</v>
      </c>
      <c r="H193" s="44" t="s">
        <v>958</v>
      </c>
      <c r="I193" s="18" t="s">
        <v>959</v>
      </c>
      <c r="J193" s="24"/>
      <c r="K193" s="24">
        <v>1</v>
      </c>
      <c r="L193" s="24"/>
      <c r="M193" s="24"/>
      <c r="N193" s="24"/>
      <c r="O193" s="24"/>
      <c r="P193" s="24"/>
      <c r="Q193" s="24"/>
      <c r="R193" s="24">
        <v>1</v>
      </c>
      <c r="S193" s="24"/>
      <c r="T193" s="24"/>
      <c r="U193" s="24"/>
      <c r="V193" s="18" t="s">
        <v>960</v>
      </c>
      <c r="W193" s="18" t="s">
        <v>70</v>
      </c>
      <c r="X193" s="87" t="s">
        <v>961</v>
      </c>
      <c r="Y193" s="18" t="s">
        <v>71</v>
      </c>
      <c r="Z193" s="24">
        <v>1</v>
      </c>
      <c r="AA193" s="24"/>
      <c r="AB193" s="24"/>
      <c r="AC193" s="24"/>
      <c r="AD193" s="24"/>
      <c r="AE193" s="24"/>
      <c r="AF193" s="24"/>
      <c r="AG193" s="24">
        <v>1</v>
      </c>
      <c r="AH193" s="24">
        <v>1</v>
      </c>
      <c r="AI193" s="24"/>
      <c r="AJ193" s="24">
        <v>1</v>
      </c>
      <c r="AK193" s="58"/>
      <c r="AL193" s="38">
        <v>20211400003081</v>
      </c>
      <c r="AM193" s="66">
        <v>44433</v>
      </c>
      <c r="AN193" s="17">
        <f>(NETWORKDAYS.INTL(B193,AM193,1,FESTIVOS!B186:B283)-1)</f>
        <v>4</v>
      </c>
    </row>
    <row r="194" spans="1:40" ht="85.25" hidden="1" customHeight="1" x14ac:dyDescent="0.35">
      <c r="A194" s="9">
        <v>20211300003842</v>
      </c>
      <c r="B194" s="10">
        <v>44427</v>
      </c>
      <c r="C194" s="11">
        <v>15</v>
      </c>
      <c r="D194" s="12">
        <f>WORKDAY(B194,C194,FESTIVOS!B187:B284)</f>
        <v>44448</v>
      </c>
      <c r="E194" s="13" t="str">
        <f t="shared" ca="1" si="4"/>
        <v>Vencido hace-299días</v>
      </c>
      <c r="F194" s="14">
        <f t="shared" ca="1" si="5"/>
        <v>-299</v>
      </c>
      <c r="G194" s="18" t="s">
        <v>962</v>
      </c>
      <c r="H194" s="44" t="s">
        <v>963</v>
      </c>
      <c r="I194" s="18" t="s">
        <v>964</v>
      </c>
      <c r="J194" s="24"/>
      <c r="K194" s="24">
        <v>1</v>
      </c>
      <c r="L194" s="24"/>
      <c r="M194" s="24"/>
      <c r="N194" s="24"/>
      <c r="O194" s="24"/>
      <c r="P194" s="24"/>
      <c r="Q194" s="24"/>
      <c r="R194" s="24">
        <v>1</v>
      </c>
      <c r="S194" s="24"/>
      <c r="T194" s="24"/>
      <c r="U194" s="24"/>
      <c r="V194" s="18" t="s">
        <v>73</v>
      </c>
      <c r="W194" s="18" t="s">
        <v>70</v>
      </c>
      <c r="X194" s="87" t="s">
        <v>965</v>
      </c>
      <c r="Y194" s="18" t="s">
        <v>71</v>
      </c>
      <c r="Z194" s="24">
        <v>1</v>
      </c>
      <c r="AA194" s="24"/>
      <c r="AB194" s="24"/>
      <c r="AC194" s="24"/>
      <c r="AD194" s="24"/>
      <c r="AE194" s="24">
        <v>1</v>
      </c>
      <c r="AF194" s="24"/>
      <c r="AG194" s="24"/>
      <c r="AH194" s="24">
        <v>1</v>
      </c>
      <c r="AI194" s="24"/>
      <c r="AJ194" s="24">
        <v>1</v>
      </c>
      <c r="AK194" s="58"/>
      <c r="AL194" s="38">
        <v>20211400003881</v>
      </c>
      <c r="AM194" s="66">
        <v>44439</v>
      </c>
      <c r="AN194" s="17">
        <f>(NETWORKDAYS.INTL(B194,AM194,1,FESTIVOS!B187:B284)-1)</f>
        <v>8</v>
      </c>
    </row>
    <row r="195" spans="1:40" ht="85.25" hidden="1" customHeight="1" x14ac:dyDescent="0.35">
      <c r="A195" s="9">
        <v>20211300004032</v>
      </c>
      <c r="B195" s="10">
        <v>44428</v>
      </c>
      <c r="C195" s="11">
        <v>15</v>
      </c>
      <c r="D195" s="12">
        <f>WORKDAY(B195,C195,FESTIVOS!B188:B285)</f>
        <v>44449</v>
      </c>
      <c r="E195" s="13" t="str">
        <f t="shared" ca="1" si="4"/>
        <v>Vencido hace-298días</v>
      </c>
      <c r="F195" s="14">
        <f t="shared" ca="1" si="5"/>
        <v>-298</v>
      </c>
      <c r="G195" s="18" t="s">
        <v>966</v>
      </c>
      <c r="H195" s="44" t="s">
        <v>967</v>
      </c>
      <c r="I195" s="18" t="s">
        <v>968</v>
      </c>
      <c r="J195" s="24"/>
      <c r="K195" s="24">
        <v>1</v>
      </c>
      <c r="L195" s="24"/>
      <c r="M195" s="24"/>
      <c r="N195" s="24"/>
      <c r="O195" s="24"/>
      <c r="P195" s="24"/>
      <c r="Q195" s="24"/>
      <c r="R195" s="24">
        <v>1</v>
      </c>
      <c r="S195" s="24"/>
      <c r="T195" s="24"/>
      <c r="U195" s="24"/>
      <c r="V195" s="18" t="s">
        <v>969</v>
      </c>
      <c r="W195" s="18" t="s">
        <v>70</v>
      </c>
      <c r="X195" s="87" t="s">
        <v>970</v>
      </c>
      <c r="Y195" s="18" t="s">
        <v>71</v>
      </c>
      <c r="Z195" s="24">
        <v>1</v>
      </c>
      <c r="AA195" s="24"/>
      <c r="AB195" s="24"/>
      <c r="AC195" s="24"/>
      <c r="AD195" s="24"/>
      <c r="AE195" s="24"/>
      <c r="AF195" s="24"/>
      <c r="AG195" s="24">
        <v>1</v>
      </c>
      <c r="AH195" s="24">
        <v>1</v>
      </c>
      <c r="AI195" s="24"/>
      <c r="AJ195" s="24">
        <v>1</v>
      </c>
      <c r="AK195" s="58"/>
      <c r="AL195" s="38">
        <v>20211400004451</v>
      </c>
      <c r="AM195" s="66">
        <v>44442</v>
      </c>
      <c r="AN195" s="17">
        <f>(NETWORKDAYS.INTL(B195,AM195,1,FESTIVOS!B188:B285)-1)</f>
        <v>10</v>
      </c>
    </row>
    <row r="196" spans="1:40" ht="85.25" hidden="1" customHeight="1" x14ac:dyDescent="0.35">
      <c r="A196" s="9">
        <v>20211300004042</v>
      </c>
      <c r="B196" s="10">
        <v>44428</v>
      </c>
      <c r="C196" s="11">
        <v>15</v>
      </c>
      <c r="D196" s="12">
        <f>WORKDAY(B196,C196,FESTIVOS!B189:B286)</f>
        <v>44449</v>
      </c>
      <c r="E196" s="13" t="str">
        <f t="shared" ca="1" si="4"/>
        <v>Vencido hace-298días</v>
      </c>
      <c r="F196" s="14">
        <f t="shared" ca="1" si="5"/>
        <v>-298</v>
      </c>
      <c r="G196" s="18" t="s">
        <v>971</v>
      </c>
      <c r="H196" s="44" t="s">
        <v>972</v>
      </c>
      <c r="I196" s="18" t="s">
        <v>973</v>
      </c>
      <c r="J196" s="24"/>
      <c r="K196" s="24">
        <v>1</v>
      </c>
      <c r="L196" s="24"/>
      <c r="M196" s="24"/>
      <c r="N196" s="24"/>
      <c r="O196" s="24"/>
      <c r="P196" s="24"/>
      <c r="Q196" s="24"/>
      <c r="R196" s="24">
        <v>1</v>
      </c>
      <c r="S196" s="24"/>
      <c r="T196" s="24"/>
      <c r="U196" s="24"/>
      <c r="V196" s="18" t="s">
        <v>73</v>
      </c>
      <c r="W196" s="18" t="s">
        <v>70</v>
      </c>
      <c r="X196" s="87" t="s">
        <v>974</v>
      </c>
      <c r="Y196" s="18" t="s">
        <v>71</v>
      </c>
      <c r="Z196" s="24">
        <v>1</v>
      </c>
      <c r="AA196" s="24"/>
      <c r="AB196" s="24"/>
      <c r="AC196" s="24"/>
      <c r="AD196" s="24"/>
      <c r="AE196" s="24"/>
      <c r="AF196" s="24"/>
      <c r="AG196" s="24">
        <v>1</v>
      </c>
      <c r="AH196" s="24">
        <v>1</v>
      </c>
      <c r="AI196" s="24"/>
      <c r="AJ196" s="24">
        <v>1</v>
      </c>
      <c r="AK196" s="58"/>
      <c r="AL196" s="38" t="s">
        <v>975</v>
      </c>
      <c r="AM196" s="66">
        <v>44448</v>
      </c>
      <c r="AN196" s="17">
        <f>(NETWORKDAYS.INTL(B196,AM196,1,FESTIVOS!B189:B286)-1)</f>
        <v>14</v>
      </c>
    </row>
    <row r="197" spans="1:40" ht="85.25" hidden="1" customHeight="1" x14ac:dyDescent="0.35">
      <c r="A197" s="9">
        <v>20211300004202</v>
      </c>
      <c r="B197" s="10">
        <v>44431</v>
      </c>
      <c r="C197" s="11">
        <v>15</v>
      </c>
      <c r="D197" s="12">
        <f>WORKDAY(B197,C197,FESTIVOS!B190:B287)</f>
        <v>44452</v>
      </c>
      <c r="E197" s="13" t="str">
        <f t="shared" ca="1" si="4"/>
        <v>Vencido hace-295días</v>
      </c>
      <c r="F197" s="14">
        <f t="shared" ca="1" si="5"/>
        <v>-295</v>
      </c>
      <c r="G197" s="18" t="s">
        <v>976</v>
      </c>
      <c r="H197" s="44" t="s">
        <v>977</v>
      </c>
      <c r="I197" s="18" t="s">
        <v>978</v>
      </c>
      <c r="J197" s="24"/>
      <c r="K197" s="24">
        <v>1</v>
      </c>
      <c r="L197" s="24"/>
      <c r="M197" s="24"/>
      <c r="N197" s="24"/>
      <c r="O197" s="24"/>
      <c r="P197" s="24"/>
      <c r="Q197" s="24"/>
      <c r="R197" s="24">
        <v>1</v>
      </c>
      <c r="S197" s="24"/>
      <c r="T197" s="24"/>
      <c r="U197" s="24"/>
      <c r="V197" s="18" t="s">
        <v>72</v>
      </c>
      <c r="W197" s="18" t="s">
        <v>70</v>
      </c>
      <c r="X197" s="87" t="s">
        <v>979</v>
      </c>
      <c r="Y197" s="18" t="s">
        <v>71</v>
      </c>
      <c r="Z197" s="24">
        <v>1</v>
      </c>
      <c r="AA197" s="24"/>
      <c r="AB197" s="24"/>
      <c r="AC197" s="24"/>
      <c r="AD197" s="24"/>
      <c r="AE197" s="24"/>
      <c r="AF197" s="24"/>
      <c r="AG197" s="24">
        <v>1</v>
      </c>
      <c r="AH197" s="24">
        <v>1</v>
      </c>
      <c r="AI197" s="24"/>
      <c r="AJ197" s="24">
        <v>1</v>
      </c>
      <c r="AK197" s="58"/>
      <c r="AL197" s="38">
        <v>20211200005531</v>
      </c>
      <c r="AM197" s="66">
        <v>44448</v>
      </c>
      <c r="AN197" s="17">
        <f>(NETWORKDAYS.INTL(B197,AM197,1,FESTIVOS!B190:B287)-1)</f>
        <v>13</v>
      </c>
    </row>
    <row r="198" spans="1:40" ht="85.25" hidden="1" customHeight="1" x14ac:dyDescent="0.35">
      <c r="A198" s="9">
        <v>20211400004692</v>
      </c>
      <c r="B198" s="10">
        <v>44433</v>
      </c>
      <c r="C198" s="11">
        <v>15</v>
      </c>
      <c r="D198" s="12">
        <f>WORKDAY(B198,C198,FESTIVOS!B191:B288)</f>
        <v>44454</v>
      </c>
      <c r="E198" s="13" t="str">
        <f t="shared" ca="1" si="4"/>
        <v>Vencido hace-293días</v>
      </c>
      <c r="F198" s="14">
        <f t="shared" ca="1" si="5"/>
        <v>-293</v>
      </c>
      <c r="G198" s="18" t="s">
        <v>980</v>
      </c>
      <c r="H198" s="44" t="s">
        <v>981</v>
      </c>
      <c r="I198" s="18" t="s">
        <v>982</v>
      </c>
      <c r="J198" s="24"/>
      <c r="K198" s="24">
        <v>1</v>
      </c>
      <c r="L198" s="24"/>
      <c r="M198" s="24"/>
      <c r="N198" s="24"/>
      <c r="O198" s="24"/>
      <c r="P198" s="24"/>
      <c r="Q198" s="24"/>
      <c r="R198" s="24">
        <v>1</v>
      </c>
      <c r="S198" s="24"/>
      <c r="T198" s="24"/>
      <c r="U198" s="24"/>
      <c r="V198" s="18" t="s">
        <v>983</v>
      </c>
      <c r="W198" s="18" t="s">
        <v>955</v>
      </c>
      <c r="X198" s="87" t="s">
        <v>984</v>
      </c>
      <c r="Y198" s="18" t="s">
        <v>267</v>
      </c>
      <c r="Z198" s="24">
        <v>1</v>
      </c>
      <c r="AA198" s="24"/>
      <c r="AB198" s="24"/>
      <c r="AC198" s="24"/>
      <c r="AD198" s="24"/>
      <c r="AE198" s="24"/>
      <c r="AF198" s="24"/>
      <c r="AG198" s="24">
        <v>1</v>
      </c>
      <c r="AH198" s="24">
        <v>1</v>
      </c>
      <c r="AI198" s="24"/>
      <c r="AJ198" s="24">
        <v>1</v>
      </c>
      <c r="AK198" s="58"/>
      <c r="AL198" s="38">
        <v>20211200005861</v>
      </c>
      <c r="AM198" s="66">
        <v>44449</v>
      </c>
      <c r="AN198" s="17">
        <f>(NETWORKDAYS.INTL(B198,AM198,1,FESTIVOS!B191:B288)-1)</f>
        <v>12</v>
      </c>
    </row>
    <row r="199" spans="1:40" ht="85.25" hidden="1" customHeight="1" x14ac:dyDescent="0.35">
      <c r="A199" s="9">
        <v>20211300004632</v>
      </c>
      <c r="B199" s="10">
        <v>44433</v>
      </c>
      <c r="C199" s="11">
        <v>15</v>
      </c>
      <c r="D199" s="12">
        <f>WORKDAY(B199,C199,FESTIVOS!B192:B289)</f>
        <v>44454</v>
      </c>
      <c r="E199" s="13" t="str">
        <f t="shared" ca="1" si="4"/>
        <v>Vencido hace-293días</v>
      </c>
      <c r="F199" s="14">
        <f t="shared" ca="1" si="5"/>
        <v>-293</v>
      </c>
      <c r="G199" s="18" t="s">
        <v>985</v>
      </c>
      <c r="H199" s="44" t="s">
        <v>986</v>
      </c>
      <c r="I199" s="18" t="s">
        <v>987</v>
      </c>
      <c r="J199" s="24"/>
      <c r="K199" s="24">
        <v>1</v>
      </c>
      <c r="L199" s="24"/>
      <c r="M199" s="24"/>
      <c r="N199" s="24"/>
      <c r="O199" s="24"/>
      <c r="P199" s="24"/>
      <c r="Q199" s="24"/>
      <c r="R199" s="24">
        <v>1</v>
      </c>
      <c r="S199" s="24"/>
      <c r="T199" s="24"/>
      <c r="U199" s="24"/>
      <c r="V199" s="18" t="s">
        <v>988</v>
      </c>
      <c r="W199" s="18" t="s">
        <v>70</v>
      </c>
      <c r="X199" s="87" t="s">
        <v>989</v>
      </c>
      <c r="Y199" s="18" t="s">
        <v>71</v>
      </c>
      <c r="Z199" s="24">
        <v>1</v>
      </c>
      <c r="AA199" s="24"/>
      <c r="AB199" s="24"/>
      <c r="AC199" s="24"/>
      <c r="AD199" s="24"/>
      <c r="AE199" s="24"/>
      <c r="AF199" s="24"/>
      <c r="AG199" s="24">
        <v>1</v>
      </c>
      <c r="AH199" s="24">
        <v>1</v>
      </c>
      <c r="AI199" s="24"/>
      <c r="AJ199" s="24">
        <v>1</v>
      </c>
      <c r="AK199" s="58"/>
      <c r="AL199" s="38">
        <v>20211200005811</v>
      </c>
      <c r="AM199" s="66">
        <v>44449</v>
      </c>
      <c r="AN199" s="17">
        <f>(NETWORKDAYS.INTL(B199,AM199,1,FESTIVOS!B192:B289)-1)</f>
        <v>12</v>
      </c>
    </row>
    <row r="200" spans="1:40" ht="85.25" hidden="1" customHeight="1" x14ac:dyDescent="0.35">
      <c r="A200" s="9">
        <v>20211300004642</v>
      </c>
      <c r="B200" s="10">
        <v>44433</v>
      </c>
      <c r="C200" s="11">
        <v>15</v>
      </c>
      <c r="D200" s="12">
        <f>WORKDAY(B200,C200,FESTIVOS!B193:B290)</f>
        <v>44454</v>
      </c>
      <c r="E200" s="13" t="str">
        <f t="shared" ca="1" si="4"/>
        <v>Vencido hace-293días</v>
      </c>
      <c r="F200" s="14">
        <f t="shared" ca="1" si="5"/>
        <v>-293</v>
      </c>
      <c r="G200" s="18" t="s">
        <v>990</v>
      </c>
      <c r="H200" s="44" t="s">
        <v>991</v>
      </c>
      <c r="I200" s="18" t="s">
        <v>992</v>
      </c>
      <c r="J200" s="24"/>
      <c r="K200" s="24">
        <v>1</v>
      </c>
      <c r="L200" s="24"/>
      <c r="M200" s="24"/>
      <c r="N200" s="24"/>
      <c r="O200" s="24"/>
      <c r="P200" s="24"/>
      <c r="Q200" s="24"/>
      <c r="R200" s="24">
        <v>1</v>
      </c>
      <c r="S200" s="24"/>
      <c r="T200" s="24"/>
      <c r="U200" s="24"/>
      <c r="V200" s="18" t="s">
        <v>72</v>
      </c>
      <c r="W200" s="18" t="s">
        <v>70</v>
      </c>
      <c r="X200" s="87" t="s">
        <v>993</v>
      </c>
      <c r="Y200" s="18" t="s">
        <v>71</v>
      </c>
      <c r="Z200" s="24">
        <v>1</v>
      </c>
      <c r="AA200" s="24"/>
      <c r="AB200" s="24"/>
      <c r="AC200" s="24"/>
      <c r="AD200" s="24"/>
      <c r="AE200" s="24"/>
      <c r="AF200" s="24"/>
      <c r="AG200" s="24">
        <v>1</v>
      </c>
      <c r="AH200" s="24">
        <v>1</v>
      </c>
      <c r="AI200" s="24"/>
      <c r="AJ200" s="24">
        <v>1</v>
      </c>
      <c r="AK200" s="58"/>
      <c r="AL200" s="38">
        <v>20211200005841</v>
      </c>
      <c r="AM200" s="66">
        <v>44449</v>
      </c>
      <c r="AN200" s="17">
        <f>(NETWORKDAYS.INTL(B200,AM200,1,FESTIVOS!B193:B290)-1)</f>
        <v>12</v>
      </c>
    </row>
    <row r="201" spans="1:40" ht="85.25" hidden="1" customHeight="1" x14ac:dyDescent="0.35">
      <c r="A201" s="9">
        <v>20211300004582</v>
      </c>
      <c r="B201" s="10">
        <v>44433</v>
      </c>
      <c r="C201" s="11">
        <v>15</v>
      </c>
      <c r="D201" s="12">
        <f>WORKDAY(B201,C201,FESTIVOS!B194:B291)</f>
        <v>44454</v>
      </c>
      <c r="E201" s="13" t="str">
        <f t="shared" ca="1" si="4"/>
        <v>Vencido hace-293días</v>
      </c>
      <c r="F201" s="14">
        <f t="shared" ca="1" si="5"/>
        <v>-293</v>
      </c>
      <c r="G201" s="18" t="s">
        <v>994</v>
      </c>
      <c r="H201" s="44" t="s">
        <v>995</v>
      </c>
      <c r="I201" s="18" t="s">
        <v>996</v>
      </c>
      <c r="J201" s="24"/>
      <c r="K201" s="24">
        <v>1</v>
      </c>
      <c r="L201" s="24"/>
      <c r="M201" s="24"/>
      <c r="N201" s="24"/>
      <c r="O201" s="24"/>
      <c r="P201" s="24"/>
      <c r="Q201" s="24"/>
      <c r="R201" s="24">
        <v>1</v>
      </c>
      <c r="S201" s="24"/>
      <c r="T201" s="24"/>
      <c r="U201" s="24"/>
      <c r="V201" s="18" t="s">
        <v>74</v>
      </c>
      <c r="W201" s="18" t="s">
        <v>70</v>
      </c>
      <c r="X201" s="87" t="s">
        <v>997</v>
      </c>
      <c r="Y201" s="18" t="s">
        <v>71</v>
      </c>
      <c r="Z201" s="24">
        <v>1</v>
      </c>
      <c r="AA201" s="24"/>
      <c r="AB201" s="24"/>
      <c r="AC201" s="24"/>
      <c r="AD201" s="24"/>
      <c r="AE201" s="24"/>
      <c r="AF201" s="24"/>
      <c r="AG201" s="24">
        <v>1</v>
      </c>
      <c r="AH201" s="24">
        <v>1</v>
      </c>
      <c r="AI201" s="24"/>
      <c r="AJ201" s="24">
        <v>1</v>
      </c>
      <c r="AK201" s="58"/>
      <c r="AL201" s="38">
        <v>20211200005381</v>
      </c>
      <c r="AM201" s="66">
        <v>44447</v>
      </c>
      <c r="AN201" s="17">
        <f>(NETWORKDAYS.INTL(B201,AM201,1,FESTIVOS!B194:B291)-1)</f>
        <v>10</v>
      </c>
    </row>
    <row r="202" spans="1:40" ht="85.25" hidden="1" customHeight="1" x14ac:dyDescent="0.35">
      <c r="A202" s="9">
        <v>20211300005082</v>
      </c>
      <c r="B202" s="10">
        <v>44435</v>
      </c>
      <c r="C202" s="11">
        <v>15</v>
      </c>
      <c r="D202" s="12">
        <f>WORKDAY(B202,C202,FESTIVOS!B195:B292)</f>
        <v>44456</v>
      </c>
      <c r="E202" s="13" t="str">
        <f t="shared" ref="E202:E265" ca="1" si="6">IF(F202&lt;0,"Vencido hace"&amp;F202&amp;"días",IF(F202=0,"Vence hoy",IF(F202&lt;4,"Tiene "&amp;F202&amp;" días","Faltan "&amp;F202&amp;" días")))</f>
        <v>Vencido hace-291días</v>
      </c>
      <c r="F202" s="14">
        <f t="shared" ref="F202:F265" ca="1" si="7">D202-$D$4</f>
        <v>-291</v>
      </c>
      <c r="G202" s="18" t="s">
        <v>998</v>
      </c>
      <c r="H202" s="44" t="s">
        <v>999</v>
      </c>
      <c r="I202" s="18" t="s">
        <v>1000</v>
      </c>
      <c r="J202" s="24"/>
      <c r="K202" s="24">
        <v>1</v>
      </c>
      <c r="L202" s="24"/>
      <c r="M202" s="24"/>
      <c r="N202" s="24"/>
      <c r="O202" s="24"/>
      <c r="P202" s="24"/>
      <c r="Q202" s="24"/>
      <c r="R202" s="24"/>
      <c r="S202" s="24">
        <v>1</v>
      </c>
      <c r="T202" s="24"/>
      <c r="U202" s="24"/>
      <c r="V202" s="18" t="s">
        <v>1001</v>
      </c>
      <c r="W202" s="18" t="s">
        <v>1002</v>
      </c>
      <c r="X202" s="87" t="s">
        <v>1003</v>
      </c>
      <c r="Y202" s="18" t="s">
        <v>267</v>
      </c>
      <c r="Z202" s="24">
        <v>1</v>
      </c>
      <c r="AA202" s="24"/>
      <c r="AB202" s="24"/>
      <c r="AC202" s="24"/>
      <c r="AD202" s="24"/>
      <c r="AE202" s="24"/>
      <c r="AF202" s="24"/>
      <c r="AG202" s="24">
        <v>1</v>
      </c>
      <c r="AH202" s="24">
        <v>1</v>
      </c>
      <c r="AI202" s="24"/>
      <c r="AJ202" s="24">
        <v>1</v>
      </c>
      <c r="AK202" s="58"/>
      <c r="AL202" s="38">
        <v>20211200006061</v>
      </c>
      <c r="AM202" s="66">
        <v>44449</v>
      </c>
      <c r="AN202" s="17">
        <f>(NETWORKDAYS.INTL(B202,AM202,1,FESTIVOS!B195:B292)-1)</f>
        <v>10</v>
      </c>
    </row>
    <row r="203" spans="1:40" ht="85.25" hidden="1" customHeight="1" x14ac:dyDescent="0.35">
      <c r="A203" s="9">
        <v>20211300005402</v>
      </c>
      <c r="B203" s="10">
        <v>44438</v>
      </c>
      <c r="C203" s="11">
        <v>15</v>
      </c>
      <c r="D203" s="12">
        <f>WORKDAY(B203,C203,FESTIVOS!B196:B293)</f>
        <v>44459</v>
      </c>
      <c r="E203" s="13" t="str">
        <f t="shared" ca="1" si="6"/>
        <v>Vencido hace-288días</v>
      </c>
      <c r="F203" s="14">
        <f t="shared" ca="1" si="7"/>
        <v>-288</v>
      </c>
      <c r="G203" s="18" t="s">
        <v>1004</v>
      </c>
      <c r="H203" s="44" t="s">
        <v>68</v>
      </c>
      <c r="I203" s="18" t="s">
        <v>69</v>
      </c>
      <c r="J203" s="24"/>
      <c r="K203" s="24">
        <v>1</v>
      </c>
      <c r="L203" s="24"/>
      <c r="M203" s="24"/>
      <c r="N203" s="24"/>
      <c r="O203" s="24"/>
      <c r="P203" s="24"/>
      <c r="Q203" s="24"/>
      <c r="R203" s="24">
        <v>1</v>
      </c>
      <c r="S203" s="24"/>
      <c r="T203" s="24"/>
      <c r="U203" s="24"/>
      <c r="V203" s="18" t="s">
        <v>73</v>
      </c>
      <c r="W203" s="18" t="s">
        <v>70</v>
      </c>
      <c r="X203" s="87" t="s">
        <v>1005</v>
      </c>
      <c r="Y203" s="18" t="s">
        <v>71</v>
      </c>
      <c r="Z203" s="24">
        <v>1</v>
      </c>
      <c r="AA203" s="24"/>
      <c r="AB203" s="24"/>
      <c r="AC203" s="24"/>
      <c r="AD203" s="24"/>
      <c r="AE203" s="24"/>
      <c r="AF203" s="24"/>
      <c r="AG203" s="24">
        <v>1</v>
      </c>
      <c r="AH203" s="24">
        <v>1</v>
      </c>
      <c r="AI203" s="24"/>
      <c r="AJ203" s="24">
        <v>1</v>
      </c>
      <c r="AK203" s="58"/>
      <c r="AL203" s="38">
        <v>20211200005881</v>
      </c>
      <c r="AM203" s="66">
        <v>44449</v>
      </c>
      <c r="AN203" s="17">
        <f>(NETWORKDAYS.INTL(B203,AM203,1,FESTIVOS!B196:B293)-1)</f>
        <v>9</v>
      </c>
    </row>
    <row r="204" spans="1:40" ht="85.25" hidden="1" customHeight="1" x14ac:dyDescent="0.35">
      <c r="A204" s="9">
        <v>20211300005502</v>
      </c>
      <c r="B204" s="10">
        <v>44438</v>
      </c>
      <c r="C204" s="11">
        <v>15</v>
      </c>
      <c r="D204" s="12">
        <f>WORKDAY(B204,C204,FESTIVOS!B197:B294)</f>
        <v>44459</v>
      </c>
      <c r="E204" s="13" t="str">
        <f t="shared" ca="1" si="6"/>
        <v>Vencido hace-288días</v>
      </c>
      <c r="F204" s="14">
        <f t="shared" ca="1" si="7"/>
        <v>-288</v>
      </c>
      <c r="G204" s="18" t="s">
        <v>1006</v>
      </c>
      <c r="H204" s="44" t="s">
        <v>1007</v>
      </c>
      <c r="I204" s="18" t="s">
        <v>1008</v>
      </c>
      <c r="J204" s="24"/>
      <c r="K204" s="24">
        <v>1</v>
      </c>
      <c r="L204" s="24"/>
      <c r="M204" s="24"/>
      <c r="N204" s="24"/>
      <c r="O204" s="24"/>
      <c r="P204" s="24"/>
      <c r="Q204" s="24"/>
      <c r="R204" s="24">
        <v>1</v>
      </c>
      <c r="S204" s="24"/>
      <c r="T204" s="24"/>
      <c r="U204" s="24"/>
      <c r="V204" s="18" t="s">
        <v>1009</v>
      </c>
      <c r="W204" s="18" t="s">
        <v>124</v>
      </c>
      <c r="X204" s="87" t="s">
        <v>1010</v>
      </c>
      <c r="Y204" s="18" t="s">
        <v>71</v>
      </c>
      <c r="Z204" s="24">
        <v>1</v>
      </c>
      <c r="AA204" s="24"/>
      <c r="AB204" s="24"/>
      <c r="AC204" s="24"/>
      <c r="AD204" s="24"/>
      <c r="AE204" s="24"/>
      <c r="AF204" s="24"/>
      <c r="AG204" s="24">
        <v>1</v>
      </c>
      <c r="AH204" s="24">
        <v>1</v>
      </c>
      <c r="AI204" s="24"/>
      <c r="AJ204" s="24">
        <v>1</v>
      </c>
      <c r="AK204" s="58"/>
      <c r="AL204" s="38">
        <v>20211200005401</v>
      </c>
      <c r="AM204" s="66">
        <v>44447</v>
      </c>
      <c r="AN204" s="17">
        <f>(NETWORKDAYS.INTL(B204,AM204,1,FESTIVOS!B197:B294)-1)</f>
        <v>7</v>
      </c>
    </row>
    <row r="205" spans="1:40" ht="85.25" hidden="1" customHeight="1" x14ac:dyDescent="0.35">
      <c r="A205" s="9">
        <v>20211300005322</v>
      </c>
      <c r="B205" s="10">
        <v>44438</v>
      </c>
      <c r="C205" s="11">
        <v>15</v>
      </c>
      <c r="D205" s="12">
        <f>WORKDAY(B205,C205,FESTIVOS!B198:B295)</f>
        <v>44459</v>
      </c>
      <c r="E205" s="13" t="str">
        <f t="shared" ca="1" si="6"/>
        <v>Vencido hace-288días</v>
      </c>
      <c r="F205" s="14">
        <f t="shared" ca="1" si="7"/>
        <v>-288</v>
      </c>
      <c r="G205" s="18" t="s">
        <v>1011</v>
      </c>
      <c r="H205" s="44" t="s">
        <v>1012</v>
      </c>
      <c r="I205" s="18" t="s">
        <v>1013</v>
      </c>
      <c r="J205" s="24"/>
      <c r="K205" s="24">
        <v>1</v>
      </c>
      <c r="L205" s="24"/>
      <c r="M205" s="24"/>
      <c r="N205" s="24"/>
      <c r="O205" s="24"/>
      <c r="P205" s="24"/>
      <c r="Q205" s="24"/>
      <c r="R205" s="24">
        <v>1</v>
      </c>
      <c r="S205" s="24"/>
      <c r="T205" s="24"/>
      <c r="U205" s="24"/>
      <c r="V205" s="18" t="s">
        <v>1014</v>
      </c>
      <c r="W205" s="18" t="s">
        <v>124</v>
      </c>
      <c r="X205" s="87" t="s">
        <v>1015</v>
      </c>
      <c r="Y205" s="18" t="s">
        <v>267</v>
      </c>
      <c r="Z205" s="24">
        <v>1</v>
      </c>
      <c r="AA205" s="24"/>
      <c r="AB205" s="24"/>
      <c r="AC205" s="24"/>
      <c r="AD205" s="24"/>
      <c r="AE205" s="24"/>
      <c r="AF205" s="24"/>
      <c r="AG205" s="24">
        <v>1</v>
      </c>
      <c r="AH205" s="24">
        <v>1</v>
      </c>
      <c r="AI205" s="24"/>
      <c r="AJ205" s="24">
        <v>1</v>
      </c>
      <c r="AK205" s="58"/>
      <c r="AL205" s="38">
        <v>20211200006201</v>
      </c>
      <c r="AM205" s="66">
        <v>44449</v>
      </c>
      <c r="AN205" s="17">
        <f>(NETWORKDAYS.INTL(B205,AM205,1,FESTIVOS!B198:B295)-1)</f>
        <v>9</v>
      </c>
    </row>
    <row r="206" spans="1:40" ht="85.25" hidden="1" customHeight="1" x14ac:dyDescent="0.35">
      <c r="A206" s="9">
        <v>20211300005672</v>
      </c>
      <c r="B206" s="10">
        <v>44439</v>
      </c>
      <c r="C206" s="11">
        <v>15</v>
      </c>
      <c r="D206" s="12">
        <f>WORKDAY(B206,C206,FESTIVOS!B199:B296)</f>
        <v>44460</v>
      </c>
      <c r="E206" s="13" t="str">
        <f t="shared" ca="1" si="6"/>
        <v>Vencido hace-287días</v>
      </c>
      <c r="F206" s="14">
        <f t="shared" ca="1" si="7"/>
        <v>-287</v>
      </c>
      <c r="G206" s="18" t="s">
        <v>1016</v>
      </c>
      <c r="H206" s="44" t="s">
        <v>1017</v>
      </c>
      <c r="I206" s="18" t="s">
        <v>1018</v>
      </c>
      <c r="J206" s="24"/>
      <c r="K206" s="24">
        <v>1</v>
      </c>
      <c r="L206" s="24"/>
      <c r="M206" s="24"/>
      <c r="N206" s="24"/>
      <c r="O206" s="24"/>
      <c r="P206" s="24"/>
      <c r="Q206" s="24"/>
      <c r="R206" s="24">
        <v>1</v>
      </c>
      <c r="S206" s="24"/>
      <c r="T206" s="24"/>
      <c r="U206" s="24"/>
      <c r="V206" s="18" t="s">
        <v>73</v>
      </c>
      <c r="W206" s="18" t="s">
        <v>70</v>
      </c>
      <c r="X206" s="87" t="s">
        <v>1019</v>
      </c>
      <c r="Y206" s="18" t="s">
        <v>71</v>
      </c>
      <c r="Z206" s="24">
        <v>1</v>
      </c>
      <c r="AA206" s="24"/>
      <c r="AB206" s="24"/>
      <c r="AC206" s="24"/>
      <c r="AD206" s="24"/>
      <c r="AE206" s="24"/>
      <c r="AF206" s="24"/>
      <c r="AG206" s="24">
        <v>1</v>
      </c>
      <c r="AH206" s="24">
        <v>1</v>
      </c>
      <c r="AI206" s="24"/>
      <c r="AJ206" s="24">
        <v>1</v>
      </c>
      <c r="AK206" s="58"/>
      <c r="AL206" s="38">
        <v>20211200005901</v>
      </c>
      <c r="AM206" s="66">
        <v>44449</v>
      </c>
      <c r="AN206" s="17">
        <f>(NETWORKDAYS.INTL(B206,AM206,1,FESTIVOS!B199:B296)-1)</f>
        <v>8</v>
      </c>
    </row>
    <row r="207" spans="1:40" ht="85.25" hidden="1" customHeight="1" x14ac:dyDescent="0.35">
      <c r="A207" s="9">
        <v>20211400005782</v>
      </c>
      <c r="B207" s="10">
        <v>44440</v>
      </c>
      <c r="C207" s="11">
        <v>15</v>
      </c>
      <c r="D207" s="12">
        <f>WORKDAY(B207,C207,FESTIVOS!B200:B297)</f>
        <v>44461</v>
      </c>
      <c r="E207" s="13" t="str">
        <f t="shared" ca="1" si="6"/>
        <v>Vencido hace-286días</v>
      </c>
      <c r="F207" s="14">
        <f t="shared" ca="1" si="7"/>
        <v>-286</v>
      </c>
      <c r="G207" s="18" t="s">
        <v>1020</v>
      </c>
      <c r="H207" s="44" t="s">
        <v>999</v>
      </c>
      <c r="I207" s="18" t="s">
        <v>1021</v>
      </c>
      <c r="J207" s="24"/>
      <c r="K207" s="24">
        <v>1</v>
      </c>
      <c r="L207" s="24"/>
      <c r="M207" s="24"/>
      <c r="N207" s="24"/>
      <c r="O207" s="24"/>
      <c r="P207" s="24"/>
      <c r="Q207" s="24"/>
      <c r="R207" s="24">
        <v>1</v>
      </c>
      <c r="S207" s="24"/>
      <c r="T207" s="24"/>
      <c r="U207" s="24"/>
      <c r="V207" s="18" t="s">
        <v>1022</v>
      </c>
      <c r="W207" s="18" t="s">
        <v>532</v>
      </c>
      <c r="X207" s="87" t="s">
        <v>1023</v>
      </c>
      <c r="Y207" s="18" t="s">
        <v>267</v>
      </c>
      <c r="Z207" s="24">
        <v>1</v>
      </c>
      <c r="AA207" s="24"/>
      <c r="AB207" s="24"/>
      <c r="AC207" s="24"/>
      <c r="AD207" s="24"/>
      <c r="AE207" s="24">
        <v>1</v>
      </c>
      <c r="AF207" s="24"/>
      <c r="AG207" s="24"/>
      <c r="AH207" s="24">
        <v>1</v>
      </c>
      <c r="AI207" s="24"/>
      <c r="AJ207" s="24">
        <v>1</v>
      </c>
      <c r="AK207" s="58"/>
      <c r="AL207" s="38">
        <v>20211400004801</v>
      </c>
      <c r="AM207" s="66">
        <v>44445</v>
      </c>
      <c r="AN207" s="17">
        <f>(NETWORKDAYS.INTL(B207,AM207,1,FESTIVOS!B200:B297)-1)</f>
        <v>3</v>
      </c>
    </row>
    <row r="208" spans="1:40" ht="85.25" hidden="1" customHeight="1" x14ac:dyDescent="0.35">
      <c r="A208" s="9">
        <v>20211300005812</v>
      </c>
      <c r="B208" s="10">
        <v>44440</v>
      </c>
      <c r="C208" s="11">
        <v>15</v>
      </c>
      <c r="D208" s="12">
        <f>WORKDAY(B208,C208,FESTIVOS!B201:B298)</f>
        <v>44461</v>
      </c>
      <c r="E208" s="13" t="str">
        <f t="shared" ca="1" si="6"/>
        <v>Vencido hace-286días</v>
      </c>
      <c r="F208" s="14">
        <f t="shared" ca="1" si="7"/>
        <v>-286</v>
      </c>
      <c r="G208" s="18" t="s">
        <v>1024</v>
      </c>
      <c r="H208" s="44" t="s">
        <v>1025</v>
      </c>
      <c r="I208" s="18" t="s">
        <v>1026</v>
      </c>
      <c r="J208" s="24"/>
      <c r="K208" s="24">
        <v>1</v>
      </c>
      <c r="L208" s="24"/>
      <c r="M208" s="24"/>
      <c r="N208" s="24"/>
      <c r="O208" s="24"/>
      <c r="P208" s="24"/>
      <c r="Q208" s="24"/>
      <c r="R208" s="24">
        <v>1</v>
      </c>
      <c r="S208" s="24"/>
      <c r="T208" s="24"/>
      <c r="U208" s="24"/>
      <c r="V208" s="18" t="s">
        <v>1027</v>
      </c>
      <c r="W208" s="18" t="s">
        <v>70</v>
      </c>
      <c r="X208" s="87" t="s">
        <v>1028</v>
      </c>
      <c r="Y208" s="18" t="s">
        <v>71</v>
      </c>
      <c r="Z208" s="24">
        <v>1</v>
      </c>
      <c r="AA208" s="24"/>
      <c r="AB208" s="24"/>
      <c r="AC208" s="24"/>
      <c r="AD208" s="24"/>
      <c r="AE208" s="24"/>
      <c r="AF208" s="24"/>
      <c r="AG208" s="24">
        <v>1</v>
      </c>
      <c r="AH208" s="24">
        <v>1</v>
      </c>
      <c r="AI208" s="24"/>
      <c r="AJ208" s="24">
        <v>1</v>
      </c>
      <c r="AK208" s="58"/>
      <c r="AL208" s="38" t="s">
        <v>1029</v>
      </c>
      <c r="AM208" s="66">
        <v>44449</v>
      </c>
      <c r="AN208" s="17">
        <f>(NETWORKDAYS.INTL(B208,AM208,1,FESTIVOS!B201:B298)-1)</f>
        <v>7</v>
      </c>
    </row>
    <row r="209" spans="1:40" ht="85.25" hidden="1" customHeight="1" x14ac:dyDescent="0.35">
      <c r="A209" s="9">
        <v>20211300005932</v>
      </c>
      <c r="B209" s="10">
        <v>44440</v>
      </c>
      <c r="C209" s="11">
        <v>15</v>
      </c>
      <c r="D209" s="12">
        <f>WORKDAY(B209,C209,FESTIVOS!B202:B299)</f>
        <v>44461</v>
      </c>
      <c r="E209" s="13" t="str">
        <f t="shared" ca="1" si="6"/>
        <v>Vencido hace-286días</v>
      </c>
      <c r="F209" s="14">
        <f t="shared" ca="1" si="7"/>
        <v>-286</v>
      </c>
      <c r="G209" s="18" t="s">
        <v>1030</v>
      </c>
      <c r="H209" s="44" t="s">
        <v>1031</v>
      </c>
      <c r="I209" s="18" t="s">
        <v>1032</v>
      </c>
      <c r="J209" s="24"/>
      <c r="K209" s="24">
        <v>1</v>
      </c>
      <c r="L209" s="24"/>
      <c r="M209" s="24"/>
      <c r="N209" s="24"/>
      <c r="O209" s="24"/>
      <c r="P209" s="24"/>
      <c r="Q209" s="24"/>
      <c r="R209" s="24">
        <v>1</v>
      </c>
      <c r="S209" s="24"/>
      <c r="T209" s="24"/>
      <c r="U209" s="24"/>
      <c r="V209" s="18" t="s">
        <v>72</v>
      </c>
      <c r="W209" s="18" t="s">
        <v>70</v>
      </c>
      <c r="X209" s="87" t="s">
        <v>1033</v>
      </c>
      <c r="Y209" s="18" t="s">
        <v>1034</v>
      </c>
      <c r="Z209" s="24">
        <v>1</v>
      </c>
      <c r="AA209" s="24"/>
      <c r="AB209" s="24"/>
      <c r="AC209" s="24"/>
      <c r="AD209" s="24"/>
      <c r="AE209" s="24"/>
      <c r="AF209" s="24"/>
      <c r="AG209" s="24">
        <v>1</v>
      </c>
      <c r="AH209" s="24">
        <v>1</v>
      </c>
      <c r="AI209" s="24"/>
      <c r="AJ209" s="24">
        <v>1</v>
      </c>
      <c r="AK209" s="58"/>
      <c r="AL209" s="38">
        <v>20211200007181</v>
      </c>
      <c r="AM209" s="66">
        <v>44454</v>
      </c>
      <c r="AN209" s="17">
        <f>(NETWORKDAYS.INTL(B209,AM209,1,FESTIVOS!B202:B299)-1)</f>
        <v>10</v>
      </c>
    </row>
    <row r="210" spans="1:40" ht="85.25" hidden="1" customHeight="1" x14ac:dyDescent="0.35">
      <c r="A210" s="9">
        <v>2021130006102</v>
      </c>
      <c r="B210" s="10">
        <v>44441</v>
      </c>
      <c r="C210" s="11">
        <v>15</v>
      </c>
      <c r="D210" s="12">
        <f>WORKDAY(B210,C210,FESTIVOS!B203:B300)</f>
        <v>44462</v>
      </c>
      <c r="E210" s="13" t="str">
        <f t="shared" ca="1" si="6"/>
        <v>Vencido hace-285días</v>
      </c>
      <c r="F210" s="14">
        <f t="shared" ca="1" si="7"/>
        <v>-285</v>
      </c>
      <c r="G210" s="18" t="s">
        <v>1035</v>
      </c>
      <c r="H210" s="44" t="s">
        <v>1036</v>
      </c>
      <c r="I210" s="18" t="s">
        <v>1037</v>
      </c>
      <c r="J210" s="24"/>
      <c r="K210" s="24">
        <v>1</v>
      </c>
      <c r="L210" s="24"/>
      <c r="M210" s="24"/>
      <c r="N210" s="24"/>
      <c r="O210" s="24"/>
      <c r="P210" s="24"/>
      <c r="Q210" s="24"/>
      <c r="R210" s="24">
        <v>1</v>
      </c>
      <c r="S210" s="24"/>
      <c r="T210" s="24"/>
      <c r="U210" s="24"/>
      <c r="V210" s="18" t="s">
        <v>73</v>
      </c>
      <c r="W210" s="18" t="s">
        <v>70</v>
      </c>
      <c r="X210" s="87" t="s">
        <v>1038</v>
      </c>
      <c r="Y210" s="18" t="s">
        <v>71</v>
      </c>
      <c r="Z210" s="24">
        <v>1</v>
      </c>
      <c r="AA210" s="24"/>
      <c r="AB210" s="24"/>
      <c r="AC210" s="24"/>
      <c r="AD210" s="24"/>
      <c r="AE210" s="24"/>
      <c r="AF210" s="24"/>
      <c r="AG210" s="24">
        <v>1</v>
      </c>
      <c r="AH210" s="24">
        <v>1</v>
      </c>
      <c r="AI210" s="24"/>
      <c r="AJ210" s="24">
        <v>1</v>
      </c>
      <c r="AK210" s="58"/>
      <c r="AL210" s="38">
        <v>20211200007141</v>
      </c>
      <c r="AM210" s="66">
        <v>44454</v>
      </c>
      <c r="AN210" s="17">
        <f>(NETWORKDAYS.INTL(B210,AM210,1,FESTIVOS!B203:B300)-1)</f>
        <v>9</v>
      </c>
    </row>
    <row r="211" spans="1:40" ht="85.25" hidden="1" customHeight="1" x14ac:dyDescent="0.35">
      <c r="A211" s="9">
        <v>20211300006132</v>
      </c>
      <c r="B211" s="10">
        <v>44441</v>
      </c>
      <c r="C211" s="11">
        <v>15</v>
      </c>
      <c r="D211" s="12">
        <f>WORKDAY(B211,C211,FESTIVOS!B204:B301)</f>
        <v>44462</v>
      </c>
      <c r="E211" s="13" t="str">
        <f t="shared" ca="1" si="6"/>
        <v>Vencido hace-285días</v>
      </c>
      <c r="F211" s="14">
        <f t="shared" ca="1" si="7"/>
        <v>-285</v>
      </c>
      <c r="G211" s="18" t="s">
        <v>1039</v>
      </c>
      <c r="H211" s="18" t="s">
        <v>1040</v>
      </c>
      <c r="I211" s="18" t="s">
        <v>1041</v>
      </c>
      <c r="J211" s="24"/>
      <c r="K211" s="24">
        <v>1</v>
      </c>
      <c r="L211" s="24"/>
      <c r="M211" s="24"/>
      <c r="N211" s="24"/>
      <c r="O211" s="24"/>
      <c r="P211" s="24"/>
      <c r="Q211" s="24"/>
      <c r="R211" s="24">
        <v>1</v>
      </c>
      <c r="S211" s="24"/>
      <c r="T211" s="24"/>
      <c r="U211" s="24"/>
      <c r="V211" s="18" t="s">
        <v>764</v>
      </c>
      <c r="W211" s="18" t="s">
        <v>70</v>
      </c>
      <c r="X211" s="87" t="s">
        <v>1042</v>
      </c>
      <c r="Y211" s="18" t="s">
        <v>71</v>
      </c>
      <c r="Z211" s="24">
        <v>1</v>
      </c>
      <c r="AA211" s="24"/>
      <c r="AB211" s="24"/>
      <c r="AC211" s="24"/>
      <c r="AD211" s="24"/>
      <c r="AE211" s="24"/>
      <c r="AF211" s="24"/>
      <c r="AG211" s="24">
        <v>1</v>
      </c>
      <c r="AH211" s="24">
        <v>1</v>
      </c>
      <c r="AI211" s="24"/>
      <c r="AJ211" s="24">
        <v>1</v>
      </c>
      <c r="AK211" s="58"/>
      <c r="AL211" s="38">
        <v>20211200009781</v>
      </c>
      <c r="AM211" s="66">
        <v>44463</v>
      </c>
      <c r="AN211" s="17">
        <f>(NETWORKDAYS.INTL(B211,AM211,1,FESTIVOS!B204:B301)-1)</f>
        <v>16</v>
      </c>
    </row>
    <row r="212" spans="1:40" ht="85.25" hidden="1" customHeight="1" x14ac:dyDescent="0.35">
      <c r="A212" s="9">
        <v>20211300006142</v>
      </c>
      <c r="B212" s="10">
        <v>44441</v>
      </c>
      <c r="C212" s="11">
        <v>15</v>
      </c>
      <c r="D212" s="12">
        <f>WORKDAY(B212,C212,FESTIVOS!B205:B302)</f>
        <v>44462</v>
      </c>
      <c r="E212" s="13" t="str">
        <f t="shared" ca="1" si="6"/>
        <v>Vencido hace-285días</v>
      </c>
      <c r="F212" s="14">
        <f t="shared" ca="1" si="7"/>
        <v>-285</v>
      </c>
      <c r="G212" s="18" t="s">
        <v>1043</v>
      </c>
      <c r="H212" s="51" t="s">
        <v>1044</v>
      </c>
      <c r="I212" s="18" t="s">
        <v>1045</v>
      </c>
      <c r="J212" s="24"/>
      <c r="K212" s="24">
        <v>1</v>
      </c>
      <c r="L212" s="24"/>
      <c r="M212" s="24"/>
      <c r="N212" s="24"/>
      <c r="O212" s="24"/>
      <c r="P212" s="24"/>
      <c r="Q212" s="24"/>
      <c r="R212" s="24">
        <v>1</v>
      </c>
      <c r="S212" s="24"/>
      <c r="T212" s="24"/>
      <c r="U212" s="24"/>
      <c r="V212" s="18" t="s">
        <v>764</v>
      </c>
      <c r="W212" s="18" t="s">
        <v>70</v>
      </c>
      <c r="X212" s="87" t="s">
        <v>1046</v>
      </c>
      <c r="Y212" s="18" t="s">
        <v>71</v>
      </c>
      <c r="Z212" s="24">
        <v>1</v>
      </c>
      <c r="AA212" s="24"/>
      <c r="AB212" s="24"/>
      <c r="AC212" s="24"/>
      <c r="AD212" s="24"/>
      <c r="AE212" s="24"/>
      <c r="AF212" s="24"/>
      <c r="AG212" s="24">
        <v>1</v>
      </c>
      <c r="AH212" s="24">
        <v>1</v>
      </c>
      <c r="AI212" s="24"/>
      <c r="AJ212" s="24">
        <v>1</v>
      </c>
      <c r="AK212" s="58"/>
      <c r="AL212" s="38">
        <v>20211200007741</v>
      </c>
      <c r="AM212" s="66">
        <v>44455</v>
      </c>
      <c r="AN212" s="17">
        <f>(NETWORKDAYS.INTL(B212,AM212,1,FESTIVOS!B205:B302)-1)</f>
        <v>10</v>
      </c>
    </row>
    <row r="213" spans="1:40" ht="85.25" hidden="1" customHeight="1" x14ac:dyDescent="0.35">
      <c r="A213" s="9">
        <v>20211300006352</v>
      </c>
      <c r="B213" s="10">
        <v>44442</v>
      </c>
      <c r="C213" s="11">
        <v>15</v>
      </c>
      <c r="D213" s="12">
        <f>WORKDAY(B213,C213,FESTIVOS!B206:B303)</f>
        <v>44463</v>
      </c>
      <c r="E213" s="13" t="str">
        <f t="shared" ca="1" si="6"/>
        <v>Vencido hace-284días</v>
      </c>
      <c r="F213" s="14">
        <f t="shared" ca="1" si="7"/>
        <v>-284</v>
      </c>
      <c r="G213" s="18" t="s">
        <v>1047</v>
      </c>
      <c r="H213" s="52" t="s">
        <v>1048</v>
      </c>
      <c r="I213" s="18" t="s">
        <v>1049</v>
      </c>
      <c r="J213" s="24"/>
      <c r="K213" s="24">
        <v>1</v>
      </c>
      <c r="L213" s="24"/>
      <c r="M213" s="24"/>
      <c r="N213" s="24"/>
      <c r="O213" s="24"/>
      <c r="P213" s="24"/>
      <c r="Q213" s="24"/>
      <c r="R213" s="24">
        <v>1</v>
      </c>
      <c r="S213" s="24"/>
      <c r="T213" s="24"/>
      <c r="U213" s="24"/>
      <c r="V213" s="18" t="s">
        <v>1050</v>
      </c>
      <c r="W213" s="18" t="s">
        <v>70</v>
      </c>
      <c r="X213" s="87" t="s">
        <v>1051</v>
      </c>
      <c r="Y213" s="18" t="s">
        <v>71</v>
      </c>
      <c r="Z213" s="24">
        <v>1</v>
      </c>
      <c r="AA213" s="24"/>
      <c r="AB213" s="24"/>
      <c r="AC213" s="24"/>
      <c r="AD213" s="24"/>
      <c r="AE213" s="24"/>
      <c r="AF213" s="24"/>
      <c r="AG213" s="24">
        <v>1</v>
      </c>
      <c r="AH213" s="24">
        <v>1</v>
      </c>
      <c r="AI213" s="24"/>
      <c r="AJ213" s="24">
        <v>1</v>
      </c>
      <c r="AK213" s="58"/>
      <c r="AL213" s="38" t="s">
        <v>1052</v>
      </c>
      <c r="AM213" s="66">
        <v>44462</v>
      </c>
      <c r="AN213" s="17">
        <f>(NETWORKDAYS.INTL(B213,AM213,1,FESTIVOS!B206:B303)-1)</f>
        <v>14</v>
      </c>
    </row>
    <row r="214" spans="1:40" ht="85.25" hidden="1" customHeight="1" x14ac:dyDescent="0.35">
      <c r="A214" s="9">
        <v>20211300006652</v>
      </c>
      <c r="B214" s="10">
        <v>44445</v>
      </c>
      <c r="C214" s="11">
        <v>15</v>
      </c>
      <c r="D214" s="12">
        <f>WORKDAY(B214,C214,FESTIVOS!B207:B304)</f>
        <v>44466</v>
      </c>
      <c r="E214" s="13" t="str">
        <f t="shared" ca="1" si="6"/>
        <v>Vencido hace-281días</v>
      </c>
      <c r="F214" s="14">
        <f t="shared" ca="1" si="7"/>
        <v>-281</v>
      </c>
      <c r="G214" s="18" t="s">
        <v>1053</v>
      </c>
      <c r="H214" s="52" t="s">
        <v>1054</v>
      </c>
      <c r="I214" s="18" t="s">
        <v>1055</v>
      </c>
      <c r="J214" s="24"/>
      <c r="K214" s="24">
        <v>1</v>
      </c>
      <c r="L214" s="24"/>
      <c r="M214" s="24"/>
      <c r="N214" s="24"/>
      <c r="O214" s="24"/>
      <c r="P214" s="24"/>
      <c r="Q214" s="24"/>
      <c r="R214" s="24">
        <v>1</v>
      </c>
      <c r="S214" s="24"/>
      <c r="T214" s="24"/>
      <c r="U214" s="24"/>
      <c r="V214" s="18" t="s">
        <v>72</v>
      </c>
      <c r="W214" s="18" t="s">
        <v>70</v>
      </c>
      <c r="X214" s="87" t="s">
        <v>1056</v>
      </c>
      <c r="Y214" s="18" t="s">
        <v>71</v>
      </c>
      <c r="Z214" s="24">
        <v>1</v>
      </c>
      <c r="AA214" s="24"/>
      <c r="AB214" s="24"/>
      <c r="AC214" s="24"/>
      <c r="AD214" s="24"/>
      <c r="AE214" s="24"/>
      <c r="AF214" s="24"/>
      <c r="AG214" s="24">
        <v>1</v>
      </c>
      <c r="AH214" s="24">
        <v>1</v>
      </c>
      <c r="AI214" s="24"/>
      <c r="AJ214" s="24">
        <v>1</v>
      </c>
      <c r="AK214" s="58"/>
      <c r="AL214" s="38">
        <v>20211200007121</v>
      </c>
      <c r="AM214" s="66">
        <v>44454</v>
      </c>
      <c r="AN214" s="17">
        <f>(NETWORKDAYS.INTL(B214,AM214,1,FESTIVOS!B207:B304)-1)</f>
        <v>7</v>
      </c>
    </row>
    <row r="215" spans="1:40" ht="85.25" hidden="1" customHeight="1" x14ac:dyDescent="0.35">
      <c r="A215" s="9">
        <v>20211300006662</v>
      </c>
      <c r="B215" s="10">
        <v>44445</v>
      </c>
      <c r="C215" s="11">
        <v>15</v>
      </c>
      <c r="D215" s="12">
        <f>WORKDAY(B215,C215,FESTIVOS!B208:B305)</f>
        <v>44466</v>
      </c>
      <c r="E215" s="13" t="str">
        <f t="shared" ca="1" si="6"/>
        <v>Vencido hace-281días</v>
      </c>
      <c r="F215" s="14">
        <f t="shared" ca="1" si="7"/>
        <v>-281</v>
      </c>
      <c r="G215" s="18" t="s">
        <v>1057</v>
      </c>
      <c r="H215" s="52" t="s">
        <v>1058</v>
      </c>
      <c r="I215" s="18" t="s">
        <v>1059</v>
      </c>
      <c r="J215" s="24"/>
      <c r="K215" s="24">
        <v>1</v>
      </c>
      <c r="L215" s="24"/>
      <c r="M215" s="24"/>
      <c r="N215" s="24"/>
      <c r="O215" s="24"/>
      <c r="P215" s="24"/>
      <c r="Q215" s="24"/>
      <c r="R215" s="24">
        <v>1</v>
      </c>
      <c r="S215" s="24"/>
      <c r="T215" s="24"/>
      <c r="U215" s="24"/>
      <c r="V215" s="18" t="s">
        <v>1060</v>
      </c>
      <c r="W215" s="18" t="s">
        <v>70</v>
      </c>
      <c r="X215" s="87" t="s">
        <v>1061</v>
      </c>
      <c r="Y215" s="18" t="s">
        <v>71</v>
      </c>
      <c r="Z215" s="24">
        <v>1</v>
      </c>
      <c r="AA215" s="24"/>
      <c r="AB215" s="24"/>
      <c r="AC215" s="24"/>
      <c r="AD215" s="24"/>
      <c r="AE215" s="24"/>
      <c r="AF215" s="24"/>
      <c r="AG215" s="24">
        <v>1</v>
      </c>
      <c r="AH215" s="24">
        <v>1</v>
      </c>
      <c r="AI215" s="24"/>
      <c r="AJ215" s="24">
        <v>1</v>
      </c>
      <c r="AK215" s="58"/>
      <c r="AL215" s="38">
        <v>20211200007761</v>
      </c>
      <c r="AM215" s="66">
        <v>44455</v>
      </c>
      <c r="AN215" s="17">
        <f>(NETWORKDAYS.INTL(B215,AM215,1,FESTIVOS!B208:B305)-1)</f>
        <v>8</v>
      </c>
    </row>
    <row r="216" spans="1:40" ht="85.25" hidden="1" customHeight="1" x14ac:dyDescent="0.35">
      <c r="A216" s="9">
        <v>20211300006882</v>
      </c>
      <c r="B216" s="10">
        <v>44446</v>
      </c>
      <c r="C216" s="11">
        <v>15</v>
      </c>
      <c r="D216" s="12">
        <f>WORKDAY(B216,C216,FESTIVOS!B209:B306)</f>
        <v>44467</v>
      </c>
      <c r="E216" s="13" t="str">
        <f t="shared" ca="1" si="6"/>
        <v>Vencido hace-280días</v>
      </c>
      <c r="F216" s="14">
        <f t="shared" ca="1" si="7"/>
        <v>-280</v>
      </c>
      <c r="G216" s="18" t="s">
        <v>1062</v>
      </c>
      <c r="H216" s="52" t="s">
        <v>1063</v>
      </c>
      <c r="I216" s="18" t="s">
        <v>1064</v>
      </c>
      <c r="J216" s="24"/>
      <c r="K216" s="24">
        <v>1</v>
      </c>
      <c r="L216" s="24"/>
      <c r="M216" s="24"/>
      <c r="N216" s="24"/>
      <c r="O216" s="24"/>
      <c r="P216" s="24"/>
      <c r="Q216" s="24"/>
      <c r="R216" s="24">
        <v>1</v>
      </c>
      <c r="S216" s="24"/>
      <c r="T216" s="24"/>
      <c r="U216" s="24"/>
      <c r="V216" s="18" t="s">
        <v>73</v>
      </c>
      <c r="W216" s="18" t="s">
        <v>70</v>
      </c>
      <c r="X216" s="87" t="s">
        <v>1065</v>
      </c>
      <c r="Y216" s="18" t="s">
        <v>71</v>
      </c>
      <c r="Z216" s="24">
        <v>1</v>
      </c>
      <c r="AA216" s="24"/>
      <c r="AB216" s="24"/>
      <c r="AC216" s="24"/>
      <c r="AD216" s="24"/>
      <c r="AE216" s="24"/>
      <c r="AF216" s="24"/>
      <c r="AG216" s="24">
        <v>1</v>
      </c>
      <c r="AH216" s="24">
        <v>1</v>
      </c>
      <c r="AI216" s="24"/>
      <c r="AJ216" s="24">
        <v>1</v>
      </c>
      <c r="AK216" s="58"/>
      <c r="AL216" s="38">
        <v>20211200009451</v>
      </c>
      <c r="AM216" s="66">
        <v>44462</v>
      </c>
      <c r="AN216" s="17">
        <f>(NETWORKDAYS.INTL(B216,AM216,1,FESTIVOS!B209:B306)-1)</f>
        <v>12</v>
      </c>
    </row>
    <row r="217" spans="1:40" ht="85.25" hidden="1" customHeight="1" x14ac:dyDescent="0.35">
      <c r="A217" s="9">
        <v>20211300006962</v>
      </c>
      <c r="B217" s="10">
        <v>44446</v>
      </c>
      <c r="C217" s="11">
        <v>15</v>
      </c>
      <c r="D217" s="12">
        <f>WORKDAY(B217,C217,FESTIVOS!B210:B307)</f>
        <v>44467</v>
      </c>
      <c r="E217" s="13" t="str">
        <f t="shared" ca="1" si="6"/>
        <v>Vencido hace-280días</v>
      </c>
      <c r="F217" s="14">
        <f t="shared" ca="1" si="7"/>
        <v>-280</v>
      </c>
      <c r="G217" s="18" t="s">
        <v>1066</v>
      </c>
      <c r="H217" s="52" t="s">
        <v>1067</v>
      </c>
      <c r="I217" s="18" t="s">
        <v>1068</v>
      </c>
      <c r="J217" s="24"/>
      <c r="K217" s="24">
        <v>1</v>
      </c>
      <c r="L217" s="24"/>
      <c r="M217" s="24"/>
      <c r="N217" s="24"/>
      <c r="O217" s="24"/>
      <c r="P217" s="24"/>
      <c r="Q217" s="24"/>
      <c r="R217" s="24">
        <v>1</v>
      </c>
      <c r="S217" s="24"/>
      <c r="T217" s="24"/>
      <c r="U217" s="24"/>
      <c r="V217" s="18" t="s">
        <v>184</v>
      </c>
      <c r="W217" s="18" t="s">
        <v>70</v>
      </c>
      <c r="X217" s="87" t="s">
        <v>1069</v>
      </c>
      <c r="Y217" s="18" t="s">
        <v>71</v>
      </c>
      <c r="Z217" s="24">
        <v>1</v>
      </c>
      <c r="AA217" s="24"/>
      <c r="AB217" s="24"/>
      <c r="AC217" s="24"/>
      <c r="AD217" s="24"/>
      <c r="AE217" s="24"/>
      <c r="AF217" s="24"/>
      <c r="AG217" s="24">
        <v>1</v>
      </c>
      <c r="AH217" s="24">
        <v>1</v>
      </c>
      <c r="AI217" s="24"/>
      <c r="AJ217" s="24">
        <v>1</v>
      </c>
      <c r="AK217" s="58"/>
      <c r="AL217" s="38" t="s">
        <v>1070</v>
      </c>
      <c r="AM217" s="66">
        <v>44463</v>
      </c>
      <c r="AN217" s="17">
        <f>(NETWORKDAYS.INTL(B217,AM217,1,FESTIVOS!B210:B307)-1)</f>
        <v>13</v>
      </c>
    </row>
    <row r="218" spans="1:40" ht="85.25" hidden="1" customHeight="1" x14ac:dyDescent="0.35">
      <c r="A218" s="9">
        <v>20211300007032</v>
      </c>
      <c r="B218" s="10">
        <v>44447</v>
      </c>
      <c r="C218" s="11">
        <v>15</v>
      </c>
      <c r="D218" s="12">
        <f>WORKDAY(B218,C218,FESTIVOS!B211:B308)</f>
        <v>44468</v>
      </c>
      <c r="E218" s="13" t="str">
        <f t="shared" ca="1" si="6"/>
        <v>Vencido hace-279días</v>
      </c>
      <c r="F218" s="14">
        <f t="shared" ca="1" si="7"/>
        <v>-279</v>
      </c>
      <c r="G218" s="18" t="s">
        <v>1071</v>
      </c>
      <c r="H218" s="52" t="s">
        <v>1072</v>
      </c>
      <c r="I218" s="18" t="s">
        <v>1073</v>
      </c>
      <c r="J218" s="24"/>
      <c r="K218" s="24">
        <v>1</v>
      </c>
      <c r="L218" s="24"/>
      <c r="M218" s="24"/>
      <c r="N218" s="24"/>
      <c r="O218" s="24"/>
      <c r="P218" s="24"/>
      <c r="Q218" s="24"/>
      <c r="R218" s="24">
        <v>1</v>
      </c>
      <c r="S218" s="24"/>
      <c r="T218" s="24"/>
      <c r="U218" s="24"/>
      <c r="V218" s="18" t="s">
        <v>1074</v>
      </c>
      <c r="W218" s="18" t="s">
        <v>70</v>
      </c>
      <c r="X218" s="87" t="s">
        <v>1075</v>
      </c>
      <c r="Y218" s="18" t="s">
        <v>71</v>
      </c>
      <c r="Z218" s="24">
        <v>1</v>
      </c>
      <c r="AA218" s="24"/>
      <c r="AB218" s="24"/>
      <c r="AC218" s="24"/>
      <c r="AD218" s="24"/>
      <c r="AE218" s="24"/>
      <c r="AF218" s="24"/>
      <c r="AG218" s="24">
        <v>1</v>
      </c>
      <c r="AH218" s="24">
        <v>1</v>
      </c>
      <c r="AI218" s="24"/>
      <c r="AJ218" s="24">
        <v>1</v>
      </c>
      <c r="AK218" s="58"/>
      <c r="AL218" s="38">
        <v>20211200009831</v>
      </c>
      <c r="AM218" s="66">
        <v>44463</v>
      </c>
      <c r="AN218" s="17">
        <f>(NETWORKDAYS.INTL(B218,AM218,1,FESTIVOS!B211:B308)-1)</f>
        <v>12</v>
      </c>
    </row>
    <row r="219" spans="1:40" ht="85.25" hidden="1" customHeight="1" x14ac:dyDescent="0.35">
      <c r="A219" s="9">
        <v>20211300007062</v>
      </c>
      <c r="B219" s="10">
        <v>44447</v>
      </c>
      <c r="C219" s="11">
        <v>15</v>
      </c>
      <c r="D219" s="12">
        <f>WORKDAY(B219,C219,FESTIVOS!B212:B309)</f>
        <v>44468</v>
      </c>
      <c r="E219" s="13" t="str">
        <f t="shared" ca="1" si="6"/>
        <v>Vencido hace-279días</v>
      </c>
      <c r="F219" s="14">
        <f t="shared" ca="1" si="7"/>
        <v>-279</v>
      </c>
      <c r="G219" s="18" t="s">
        <v>1076</v>
      </c>
      <c r="H219" s="52" t="s">
        <v>1077</v>
      </c>
      <c r="I219" s="18" t="s">
        <v>1078</v>
      </c>
      <c r="J219" s="24"/>
      <c r="K219" s="24">
        <v>1</v>
      </c>
      <c r="L219" s="24"/>
      <c r="M219" s="24"/>
      <c r="N219" s="24"/>
      <c r="O219" s="24"/>
      <c r="P219" s="24"/>
      <c r="Q219" s="24"/>
      <c r="R219" s="24">
        <v>1</v>
      </c>
      <c r="S219" s="24"/>
      <c r="T219" s="24"/>
      <c r="U219" s="24"/>
      <c r="V219" s="18" t="s">
        <v>74</v>
      </c>
      <c r="W219" s="18" t="s">
        <v>70</v>
      </c>
      <c r="X219" s="87" t="s">
        <v>1079</v>
      </c>
      <c r="Y219" s="18" t="s">
        <v>71</v>
      </c>
      <c r="Z219" s="24">
        <v>1</v>
      </c>
      <c r="AA219" s="24"/>
      <c r="AB219" s="24"/>
      <c r="AC219" s="24"/>
      <c r="AD219" s="24"/>
      <c r="AE219" s="24"/>
      <c r="AF219" s="24"/>
      <c r="AG219" s="24">
        <v>1</v>
      </c>
      <c r="AH219" s="24">
        <v>1</v>
      </c>
      <c r="AI219" s="24"/>
      <c r="AJ219" s="24">
        <v>1</v>
      </c>
      <c r="AK219" s="58"/>
      <c r="AL219" s="38">
        <v>20211200007161</v>
      </c>
      <c r="AM219" s="66">
        <v>44454</v>
      </c>
      <c r="AN219" s="17">
        <f>(NETWORKDAYS.INTL(B219,AM219,1,FESTIVOS!B212:B309)-1)</f>
        <v>5</v>
      </c>
    </row>
    <row r="220" spans="1:40" ht="85.25" hidden="1" customHeight="1" x14ac:dyDescent="0.35">
      <c r="A220" s="9">
        <v>202113000072292</v>
      </c>
      <c r="B220" s="10">
        <v>44447</v>
      </c>
      <c r="C220" s="11">
        <v>15</v>
      </c>
      <c r="D220" s="12">
        <f>WORKDAY(B220,C220,FESTIVOS!B213:B310)</f>
        <v>44468</v>
      </c>
      <c r="E220" s="13" t="str">
        <f t="shared" ca="1" si="6"/>
        <v>Vencido hace-279días</v>
      </c>
      <c r="F220" s="14">
        <f t="shared" ca="1" si="7"/>
        <v>-279</v>
      </c>
      <c r="G220" s="18" t="s">
        <v>1080</v>
      </c>
      <c r="H220" s="52" t="s">
        <v>1081</v>
      </c>
      <c r="I220" s="18" t="s">
        <v>1082</v>
      </c>
      <c r="J220" s="24"/>
      <c r="K220" s="24">
        <v>1</v>
      </c>
      <c r="L220" s="24"/>
      <c r="M220" s="24"/>
      <c r="N220" s="24"/>
      <c r="O220" s="24"/>
      <c r="P220" s="24"/>
      <c r="Q220" s="24"/>
      <c r="R220" s="24">
        <v>1</v>
      </c>
      <c r="S220" s="24"/>
      <c r="T220" s="24"/>
      <c r="U220" s="24"/>
      <c r="V220" s="18" t="s">
        <v>74</v>
      </c>
      <c r="W220" s="18" t="s">
        <v>70</v>
      </c>
      <c r="X220" s="87" t="s">
        <v>1083</v>
      </c>
      <c r="Y220" s="18" t="s">
        <v>71</v>
      </c>
      <c r="Z220" s="24">
        <v>1</v>
      </c>
      <c r="AA220" s="24"/>
      <c r="AB220" s="24"/>
      <c r="AC220" s="24"/>
      <c r="AD220" s="24"/>
      <c r="AE220" s="24"/>
      <c r="AF220" s="24"/>
      <c r="AG220" s="24">
        <v>1</v>
      </c>
      <c r="AH220" s="24">
        <v>1</v>
      </c>
      <c r="AI220" s="24"/>
      <c r="AJ220" s="24"/>
      <c r="AK220" s="58">
        <v>1</v>
      </c>
      <c r="AL220" s="38">
        <v>20211200010581</v>
      </c>
      <c r="AM220" s="66">
        <v>44467</v>
      </c>
      <c r="AN220" s="17">
        <f>(NETWORKDAYS.INTL(B220,AM220,1,FESTIVOS!B213:B310)-1)</f>
        <v>14</v>
      </c>
    </row>
    <row r="221" spans="1:40" ht="85.25" hidden="1" customHeight="1" x14ac:dyDescent="0.35">
      <c r="A221" s="9">
        <v>20211400007472</v>
      </c>
      <c r="B221" s="10">
        <v>44448</v>
      </c>
      <c r="C221" s="11">
        <v>15</v>
      </c>
      <c r="D221" s="12">
        <f>WORKDAY(B221,C221,FESTIVOS!B214:B311)</f>
        <v>44469</v>
      </c>
      <c r="E221" s="13" t="str">
        <f t="shared" ca="1" si="6"/>
        <v>Vencido hace-278días</v>
      </c>
      <c r="F221" s="14">
        <f t="shared" ca="1" si="7"/>
        <v>-278</v>
      </c>
      <c r="G221" s="18" t="s">
        <v>1084</v>
      </c>
      <c r="H221" s="52" t="s">
        <v>1085</v>
      </c>
      <c r="I221" s="18" t="s">
        <v>1086</v>
      </c>
      <c r="J221" s="24"/>
      <c r="K221" s="24">
        <v>1</v>
      </c>
      <c r="L221" s="24"/>
      <c r="M221" s="24"/>
      <c r="N221" s="24"/>
      <c r="O221" s="24"/>
      <c r="P221" s="24"/>
      <c r="Q221" s="24"/>
      <c r="R221" s="24">
        <v>1</v>
      </c>
      <c r="S221" s="24"/>
      <c r="T221" s="24"/>
      <c r="U221" s="24"/>
      <c r="V221" s="18" t="s">
        <v>1087</v>
      </c>
      <c r="W221" s="18" t="s">
        <v>70</v>
      </c>
      <c r="X221" s="87" t="s">
        <v>1088</v>
      </c>
      <c r="Y221" s="18" t="s">
        <v>71</v>
      </c>
      <c r="Z221" s="24">
        <v>1</v>
      </c>
      <c r="AA221" s="24"/>
      <c r="AB221" s="24"/>
      <c r="AC221" s="24"/>
      <c r="AD221" s="24"/>
      <c r="AE221" s="24"/>
      <c r="AF221" s="24"/>
      <c r="AG221" s="24">
        <v>1</v>
      </c>
      <c r="AH221" s="24">
        <v>1</v>
      </c>
      <c r="AI221" s="24"/>
      <c r="AJ221" s="24">
        <v>1</v>
      </c>
      <c r="AK221" s="58"/>
      <c r="AL221" s="38">
        <v>20211200011721</v>
      </c>
      <c r="AM221" s="66">
        <v>44468</v>
      </c>
      <c r="AN221" s="17">
        <f>(NETWORKDAYS.INTL(B221,AM221,1,FESTIVOS!B214:B311)-1)</f>
        <v>14</v>
      </c>
    </row>
    <row r="222" spans="1:40" ht="85.25" hidden="1" customHeight="1" x14ac:dyDescent="0.35">
      <c r="A222" s="9">
        <v>20211300007512</v>
      </c>
      <c r="B222" s="10">
        <v>44448</v>
      </c>
      <c r="C222" s="11">
        <v>15</v>
      </c>
      <c r="D222" s="12">
        <f>WORKDAY(B222,C222,FESTIVOS!B215:B312)</f>
        <v>44469</v>
      </c>
      <c r="E222" s="13" t="str">
        <f t="shared" ca="1" si="6"/>
        <v>Vencido hace-278días</v>
      </c>
      <c r="F222" s="14">
        <f t="shared" ca="1" si="7"/>
        <v>-278</v>
      </c>
      <c r="G222" s="18" t="s">
        <v>1089</v>
      </c>
      <c r="H222" s="52">
        <v>3183479906</v>
      </c>
      <c r="I222" s="18" t="s">
        <v>1090</v>
      </c>
      <c r="J222" s="24"/>
      <c r="K222" s="24">
        <v>1</v>
      </c>
      <c r="L222" s="24"/>
      <c r="M222" s="24"/>
      <c r="N222" s="24"/>
      <c r="O222" s="24"/>
      <c r="P222" s="24"/>
      <c r="Q222" s="24"/>
      <c r="R222" s="24">
        <v>1</v>
      </c>
      <c r="S222" s="24"/>
      <c r="T222" s="24"/>
      <c r="U222" s="24"/>
      <c r="V222" s="18" t="s">
        <v>1091</v>
      </c>
      <c r="W222" s="18" t="s">
        <v>124</v>
      </c>
      <c r="X222" s="87" t="s">
        <v>1092</v>
      </c>
      <c r="Y222" s="18" t="s">
        <v>267</v>
      </c>
      <c r="Z222" s="24">
        <v>1</v>
      </c>
      <c r="AA222" s="24"/>
      <c r="AB222" s="24"/>
      <c r="AC222" s="24"/>
      <c r="AD222" s="24"/>
      <c r="AE222" s="24"/>
      <c r="AF222" s="24"/>
      <c r="AG222" s="24">
        <v>1</v>
      </c>
      <c r="AH222" s="24">
        <v>1</v>
      </c>
      <c r="AI222" s="24"/>
      <c r="AJ222" s="24">
        <v>1</v>
      </c>
      <c r="AK222" s="58"/>
      <c r="AL222" s="52">
        <v>20211200008041</v>
      </c>
      <c r="AM222" s="66">
        <v>44456</v>
      </c>
      <c r="AN222" s="17">
        <f>(NETWORKDAYS.INTL(B222,AM222,1,FESTIVOS!B215:B312)-1)</f>
        <v>6</v>
      </c>
    </row>
    <row r="223" spans="1:40" ht="85.25" hidden="1" customHeight="1" x14ac:dyDescent="0.35">
      <c r="A223" s="9">
        <v>20211300007832</v>
      </c>
      <c r="B223" s="10">
        <v>44449</v>
      </c>
      <c r="C223" s="11">
        <v>15</v>
      </c>
      <c r="D223" s="12">
        <f>WORKDAY(B223,C223,FESTIVOS!B216:B313)</f>
        <v>44470</v>
      </c>
      <c r="E223" s="13" t="str">
        <f t="shared" ca="1" si="6"/>
        <v>Vencido hace-277días</v>
      </c>
      <c r="F223" s="14">
        <f t="shared" ca="1" si="7"/>
        <v>-277</v>
      </c>
      <c r="G223" s="18" t="s">
        <v>1093</v>
      </c>
      <c r="H223" s="52" t="s">
        <v>1094</v>
      </c>
      <c r="I223" s="18" t="s">
        <v>1095</v>
      </c>
      <c r="J223" s="24"/>
      <c r="K223" s="24">
        <v>1</v>
      </c>
      <c r="L223" s="24"/>
      <c r="M223" s="24"/>
      <c r="N223" s="24"/>
      <c r="O223" s="24"/>
      <c r="P223" s="24"/>
      <c r="Q223" s="24"/>
      <c r="R223" s="24">
        <v>1</v>
      </c>
      <c r="S223" s="24"/>
      <c r="T223" s="24"/>
      <c r="U223" s="24"/>
      <c r="V223" s="18" t="s">
        <v>1027</v>
      </c>
      <c r="W223" s="18" t="s">
        <v>70</v>
      </c>
      <c r="X223" s="87" t="s">
        <v>1096</v>
      </c>
      <c r="Y223" s="18" t="s">
        <v>71</v>
      </c>
      <c r="Z223" s="24">
        <v>1</v>
      </c>
      <c r="AA223" s="24"/>
      <c r="AB223" s="24"/>
      <c r="AC223" s="24"/>
      <c r="AD223" s="24"/>
      <c r="AE223" s="24"/>
      <c r="AF223" s="24"/>
      <c r="AG223" s="24">
        <v>1</v>
      </c>
      <c r="AH223" s="24">
        <v>1</v>
      </c>
      <c r="AI223" s="24"/>
      <c r="AJ223" s="24">
        <v>1</v>
      </c>
      <c r="AK223" s="58"/>
      <c r="AL223" s="38">
        <v>20211200009851</v>
      </c>
      <c r="AM223" s="66">
        <v>44463</v>
      </c>
      <c r="AN223" s="17">
        <f>(NETWORKDAYS.INTL(B223,AM223,1,FESTIVOS!B216:B313)-1)</f>
        <v>10</v>
      </c>
    </row>
    <row r="224" spans="1:40" ht="85.25" hidden="1" customHeight="1" x14ac:dyDescent="0.35">
      <c r="A224" s="9">
        <v>20211300007872</v>
      </c>
      <c r="B224" s="10">
        <v>44452</v>
      </c>
      <c r="C224" s="11">
        <v>15</v>
      </c>
      <c r="D224" s="12">
        <f>WORKDAY(B224,C224,FESTIVOS!B217:B314)</f>
        <v>44473</v>
      </c>
      <c r="E224" s="13" t="str">
        <f t="shared" ca="1" si="6"/>
        <v>Vencido hace-274días</v>
      </c>
      <c r="F224" s="14">
        <f t="shared" ca="1" si="7"/>
        <v>-274</v>
      </c>
      <c r="G224" s="18" t="s">
        <v>1097</v>
      </c>
      <c r="H224" s="52" t="s">
        <v>1098</v>
      </c>
      <c r="I224" s="18" t="s">
        <v>1099</v>
      </c>
      <c r="J224" s="24"/>
      <c r="K224" s="24">
        <v>1</v>
      </c>
      <c r="L224" s="24"/>
      <c r="M224" s="24"/>
      <c r="N224" s="24"/>
      <c r="O224" s="24"/>
      <c r="P224" s="24"/>
      <c r="Q224" s="24"/>
      <c r="R224" s="24">
        <v>1</v>
      </c>
      <c r="S224" s="24"/>
      <c r="T224" s="24"/>
      <c r="U224" s="24"/>
      <c r="V224" s="18" t="s">
        <v>1100</v>
      </c>
      <c r="W224" s="18" t="s">
        <v>70</v>
      </c>
      <c r="X224" s="87" t="s">
        <v>1101</v>
      </c>
      <c r="Y224" s="18" t="s">
        <v>71</v>
      </c>
      <c r="Z224" s="24">
        <v>1</v>
      </c>
      <c r="AA224" s="24"/>
      <c r="AB224" s="24"/>
      <c r="AC224" s="24"/>
      <c r="AD224" s="24"/>
      <c r="AE224" s="24"/>
      <c r="AF224" s="24"/>
      <c r="AG224" s="24">
        <v>1</v>
      </c>
      <c r="AH224" s="24">
        <v>1</v>
      </c>
      <c r="AI224" s="24"/>
      <c r="AJ224" s="24">
        <v>1</v>
      </c>
      <c r="AK224" s="58"/>
      <c r="AL224" s="38">
        <v>2021120011391</v>
      </c>
      <c r="AM224" s="66">
        <v>44468</v>
      </c>
      <c r="AN224" s="17">
        <f>(NETWORKDAYS.INTL(B224,AM224,1,FESTIVOS!B217:B314)-1)</f>
        <v>12</v>
      </c>
    </row>
    <row r="225" spans="1:40" ht="85.25" hidden="1" customHeight="1" x14ac:dyDescent="0.35">
      <c r="A225" s="9">
        <v>2021130007882</v>
      </c>
      <c r="B225" s="10">
        <v>44452</v>
      </c>
      <c r="C225" s="11">
        <v>15</v>
      </c>
      <c r="D225" s="12">
        <f>WORKDAY(B225,C225,FESTIVOS!B218:B315)</f>
        <v>44473</v>
      </c>
      <c r="E225" s="13" t="str">
        <f t="shared" ca="1" si="6"/>
        <v>Vencido hace-274días</v>
      </c>
      <c r="F225" s="14">
        <f t="shared" ca="1" si="7"/>
        <v>-274</v>
      </c>
      <c r="G225" s="18" t="s">
        <v>1102</v>
      </c>
      <c r="H225" s="52" t="s">
        <v>1103</v>
      </c>
      <c r="I225" s="18" t="s">
        <v>1104</v>
      </c>
      <c r="J225" s="24"/>
      <c r="K225" s="24">
        <v>1</v>
      </c>
      <c r="L225" s="24"/>
      <c r="M225" s="24"/>
      <c r="N225" s="24"/>
      <c r="O225" s="24"/>
      <c r="P225" s="24"/>
      <c r="Q225" s="24"/>
      <c r="R225" s="24">
        <v>1</v>
      </c>
      <c r="S225" s="24"/>
      <c r="T225" s="24"/>
      <c r="U225" s="24"/>
      <c r="V225" s="18" t="s">
        <v>1105</v>
      </c>
      <c r="W225" s="18" t="s">
        <v>70</v>
      </c>
      <c r="X225" s="87" t="s">
        <v>1106</v>
      </c>
      <c r="Y225" s="18" t="s">
        <v>71</v>
      </c>
      <c r="Z225" s="24">
        <v>1</v>
      </c>
      <c r="AA225" s="24"/>
      <c r="AB225" s="24"/>
      <c r="AC225" s="24"/>
      <c r="AD225" s="24"/>
      <c r="AE225" s="24"/>
      <c r="AF225" s="24"/>
      <c r="AG225" s="24">
        <v>1</v>
      </c>
      <c r="AH225" s="24">
        <v>1</v>
      </c>
      <c r="AI225" s="24"/>
      <c r="AJ225" s="24">
        <v>1</v>
      </c>
      <c r="AK225" s="58"/>
      <c r="AL225" s="38">
        <v>20211200011471</v>
      </c>
      <c r="AM225" s="66">
        <v>44468</v>
      </c>
      <c r="AN225" s="17">
        <f>(NETWORKDAYS.INTL(B225,AM225,1,FESTIVOS!B218:B315)-1)</f>
        <v>12</v>
      </c>
    </row>
    <row r="226" spans="1:40" ht="85.25" hidden="1" customHeight="1" x14ac:dyDescent="0.35">
      <c r="A226" s="9">
        <v>20211300007892</v>
      </c>
      <c r="B226" s="10">
        <v>44452</v>
      </c>
      <c r="C226" s="11">
        <v>15</v>
      </c>
      <c r="D226" s="12">
        <f>WORKDAY(B226,C226,FESTIVOS!B219:B316)</f>
        <v>44473</v>
      </c>
      <c r="E226" s="13" t="str">
        <f t="shared" ca="1" si="6"/>
        <v>Vencido hace-274días</v>
      </c>
      <c r="F226" s="14">
        <f t="shared" ca="1" si="7"/>
        <v>-274</v>
      </c>
      <c r="G226" s="18" t="s">
        <v>1107</v>
      </c>
      <c r="H226" s="52" t="s">
        <v>1108</v>
      </c>
      <c r="I226" s="18" t="s">
        <v>1109</v>
      </c>
      <c r="J226" s="24"/>
      <c r="K226" s="24">
        <v>1</v>
      </c>
      <c r="L226" s="24"/>
      <c r="M226" s="24"/>
      <c r="N226" s="24"/>
      <c r="O226" s="24"/>
      <c r="P226" s="24"/>
      <c r="Q226" s="24"/>
      <c r="R226" s="24">
        <v>1</v>
      </c>
      <c r="S226" s="24"/>
      <c r="T226" s="24"/>
      <c r="U226" s="24"/>
      <c r="V226" s="18" t="s">
        <v>72</v>
      </c>
      <c r="W226" s="18" t="s">
        <v>70</v>
      </c>
      <c r="X226" s="87" t="s">
        <v>1110</v>
      </c>
      <c r="Y226" s="18" t="s">
        <v>71</v>
      </c>
      <c r="Z226" s="24">
        <v>1</v>
      </c>
      <c r="AA226" s="24"/>
      <c r="AB226" s="24"/>
      <c r="AC226" s="24"/>
      <c r="AD226" s="24"/>
      <c r="AE226" s="24"/>
      <c r="AF226" s="24"/>
      <c r="AG226" s="24">
        <v>1</v>
      </c>
      <c r="AH226" s="24">
        <v>1</v>
      </c>
      <c r="AI226" s="24"/>
      <c r="AJ226" s="24">
        <v>1</v>
      </c>
      <c r="AK226" s="58"/>
      <c r="AL226" s="38">
        <v>2021120012521</v>
      </c>
      <c r="AM226" s="66">
        <v>44473</v>
      </c>
      <c r="AN226" s="17">
        <f>(NETWORKDAYS.INTL(B226,AM226,1,FESTIVOS!B219:B316)-1)</f>
        <v>15</v>
      </c>
    </row>
    <row r="227" spans="1:40" ht="85.25" hidden="1" customHeight="1" x14ac:dyDescent="0.35">
      <c r="A227" s="9">
        <v>20211400008392</v>
      </c>
      <c r="B227" s="10">
        <v>44453</v>
      </c>
      <c r="C227" s="11">
        <v>15</v>
      </c>
      <c r="D227" s="12">
        <f>WORKDAY(B227,C227,FESTIVOS!B220:B317)</f>
        <v>44474</v>
      </c>
      <c r="E227" s="13" t="str">
        <f t="shared" ca="1" si="6"/>
        <v>Vencido hace-273días</v>
      </c>
      <c r="F227" s="14">
        <f t="shared" ca="1" si="7"/>
        <v>-273</v>
      </c>
      <c r="G227" s="18" t="s">
        <v>1111</v>
      </c>
      <c r="H227" s="52" t="s">
        <v>1112</v>
      </c>
      <c r="I227" s="18" t="s">
        <v>1113</v>
      </c>
      <c r="J227" s="24"/>
      <c r="K227" s="24">
        <v>1</v>
      </c>
      <c r="L227" s="24"/>
      <c r="M227" s="24"/>
      <c r="N227" s="24"/>
      <c r="O227" s="24"/>
      <c r="P227" s="24"/>
      <c r="Q227" s="24"/>
      <c r="R227" s="24">
        <v>1</v>
      </c>
      <c r="S227" s="24"/>
      <c r="T227" s="24"/>
      <c r="U227" s="24"/>
      <c r="V227" s="18" t="s">
        <v>1114</v>
      </c>
      <c r="W227" s="18" t="s">
        <v>70</v>
      </c>
      <c r="X227" s="87" t="s">
        <v>1115</v>
      </c>
      <c r="Y227" s="18" t="s">
        <v>71</v>
      </c>
      <c r="Z227" s="24">
        <v>1</v>
      </c>
      <c r="AA227" s="24"/>
      <c r="AB227" s="24"/>
      <c r="AC227" s="24"/>
      <c r="AD227" s="24"/>
      <c r="AE227" s="24"/>
      <c r="AF227" s="24"/>
      <c r="AG227" s="24">
        <v>1</v>
      </c>
      <c r="AH227" s="24">
        <v>1</v>
      </c>
      <c r="AI227" s="24"/>
      <c r="AJ227" s="24">
        <v>1</v>
      </c>
      <c r="AK227" s="58"/>
      <c r="AL227" s="38">
        <v>20211200011431</v>
      </c>
      <c r="AM227" s="66">
        <v>44468</v>
      </c>
      <c r="AN227" s="17">
        <f>(NETWORKDAYS.INTL(B227,AM227,1,FESTIVOS!B220:B317)-1)</f>
        <v>11</v>
      </c>
    </row>
    <row r="228" spans="1:40" ht="85.25" hidden="1" customHeight="1" x14ac:dyDescent="0.35">
      <c r="A228" s="9">
        <v>20211300008172</v>
      </c>
      <c r="B228" s="10">
        <v>44453</v>
      </c>
      <c r="C228" s="11">
        <v>15</v>
      </c>
      <c r="D228" s="12">
        <f>WORKDAY(B228,C228,FESTIVOS!B221:B318)</f>
        <v>44474</v>
      </c>
      <c r="E228" s="13" t="str">
        <f t="shared" ca="1" si="6"/>
        <v>Vencido hace-273días</v>
      </c>
      <c r="F228" s="14">
        <f t="shared" ca="1" si="7"/>
        <v>-273</v>
      </c>
      <c r="G228" s="18" t="s">
        <v>1116</v>
      </c>
      <c r="H228" s="52" t="s">
        <v>1117</v>
      </c>
      <c r="I228" s="18" t="s">
        <v>1118</v>
      </c>
      <c r="J228" s="24"/>
      <c r="K228" s="24">
        <v>1</v>
      </c>
      <c r="L228" s="24"/>
      <c r="M228" s="24"/>
      <c r="N228" s="24"/>
      <c r="O228" s="24"/>
      <c r="P228" s="24"/>
      <c r="Q228" s="24"/>
      <c r="R228" s="24">
        <v>1</v>
      </c>
      <c r="S228" s="24"/>
      <c r="T228" s="24"/>
      <c r="U228" s="24"/>
      <c r="V228" s="18" t="s">
        <v>77</v>
      </c>
      <c r="W228" s="18" t="s">
        <v>70</v>
      </c>
      <c r="X228" s="87" t="s">
        <v>1119</v>
      </c>
      <c r="Y228" s="18" t="s">
        <v>71</v>
      </c>
      <c r="Z228" s="24">
        <v>1</v>
      </c>
      <c r="AA228" s="24"/>
      <c r="AB228" s="24"/>
      <c r="AC228" s="24"/>
      <c r="AD228" s="24"/>
      <c r="AE228" s="24"/>
      <c r="AF228" s="24"/>
      <c r="AG228" s="24">
        <v>1</v>
      </c>
      <c r="AH228" s="24">
        <v>1</v>
      </c>
      <c r="AI228" s="24"/>
      <c r="AJ228" s="24"/>
      <c r="AK228" s="58">
        <v>1</v>
      </c>
      <c r="AL228" s="38">
        <v>20211200012481</v>
      </c>
      <c r="AM228" s="66">
        <v>44473</v>
      </c>
      <c r="AN228" s="17">
        <f>(NETWORKDAYS.INTL(B228,AM228,1,FESTIVOS!B221:B318)-1)</f>
        <v>14</v>
      </c>
    </row>
    <row r="229" spans="1:40" ht="85.25" hidden="1" customHeight="1" x14ac:dyDescent="0.35">
      <c r="A229" s="9">
        <v>20211300008252</v>
      </c>
      <c r="B229" s="10">
        <v>44453</v>
      </c>
      <c r="C229" s="11">
        <v>15</v>
      </c>
      <c r="D229" s="12">
        <f>WORKDAY(B229,C229,FESTIVOS!B222:B319)</f>
        <v>44474</v>
      </c>
      <c r="E229" s="13" t="str">
        <f t="shared" ca="1" si="6"/>
        <v>Vencido hace-273días</v>
      </c>
      <c r="F229" s="14">
        <f t="shared" ca="1" si="7"/>
        <v>-273</v>
      </c>
      <c r="G229" s="18" t="s">
        <v>1120</v>
      </c>
      <c r="H229" s="52" t="s">
        <v>1121</v>
      </c>
      <c r="I229" s="18" t="s">
        <v>1122</v>
      </c>
      <c r="J229" s="24"/>
      <c r="K229" s="24">
        <v>1</v>
      </c>
      <c r="L229" s="24"/>
      <c r="M229" s="24"/>
      <c r="N229" s="24"/>
      <c r="O229" s="24"/>
      <c r="P229" s="24"/>
      <c r="Q229" s="24"/>
      <c r="R229" s="24">
        <v>1</v>
      </c>
      <c r="S229" s="24"/>
      <c r="T229" s="24"/>
      <c r="U229" s="24"/>
      <c r="V229" s="18" t="s">
        <v>73</v>
      </c>
      <c r="W229" s="18" t="s">
        <v>70</v>
      </c>
      <c r="X229" s="87" t="s">
        <v>1123</v>
      </c>
      <c r="Y229" s="18" t="s">
        <v>71</v>
      </c>
      <c r="Z229" s="24">
        <v>1</v>
      </c>
      <c r="AA229" s="24"/>
      <c r="AB229" s="24"/>
      <c r="AC229" s="24"/>
      <c r="AD229" s="24"/>
      <c r="AE229" s="24"/>
      <c r="AF229" s="24"/>
      <c r="AG229" s="24">
        <v>1</v>
      </c>
      <c r="AH229" s="24">
        <v>1</v>
      </c>
      <c r="AI229" s="24"/>
      <c r="AJ229" s="24">
        <v>1</v>
      </c>
      <c r="AK229" s="58"/>
      <c r="AL229" s="38">
        <v>20211200010851</v>
      </c>
      <c r="AM229" s="66">
        <v>44467</v>
      </c>
      <c r="AN229" s="17">
        <f>(NETWORKDAYS.INTL(B229,AM229,1,FESTIVOS!B222:B319)-1)</f>
        <v>10</v>
      </c>
    </row>
    <row r="230" spans="1:40" ht="85.25" hidden="1" customHeight="1" x14ac:dyDescent="0.35">
      <c r="A230" s="9">
        <v>20211300008542</v>
      </c>
      <c r="B230" s="10">
        <v>44454</v>
      </c>
      <c r="C230" s="38">
        <v>15</v>
      </c>
      <c r="D230" s="12">
        <f>WORKDAY(B230,C230,FESTIVOS!B223:B320)</f>
        <v>44475</v>
      </c>
      <c r="E230" s="13" t="str">
        <f t="shared" ca="1" si="6"/>
        <v>Vencido hace-272días</v>
      </c>
      <c r="F230" s="14">
        <f t="shared" ca="1" si="7"/>
        <v>-272</v>
      </c>
      <c r="G230" s="18" t="s">
        <v>1124</v>
      </c>
      <c r="H230" s="52" t="s">
        <v>1125</v>
      </c>
      <c r="I230" s="18" t="s">
        <v>1126</v>
      </c>
      <c r="J230" s="24"/>
      <c r="K230" s="24">
        <v>1</v>
      </c>
      <c r="L230" s="24"/>
      <c r="M230" s="24"/>
      <c r="N230" s="24"/>
      <c r="O230" s="24"/>
      <c r="P230" s="24"/>
      <c r="Q230" s="24"/>
      <c r="R230" s="24">
        <v>1</v>
      </c>
      <c r="S230" s="24"/>
      <c r="T230" s="24"/>
      <c r="U230" s="24"/>
      <c r="V230" s="18" t="s">
        <v>73</v>
      </c>
      <c r="W230" s="18" t="s">
        <v>70</v>
      </c>
      <c r="X230" s="87" t="s">
        <v>1127</v>
      </c>
      <c r="Y230" s="18" t="s">
        <v>71</v>
      </c>
      <c r="Z230" s="24">
        <v>1</v>
      </c>
      <c r="AA230" s="24"/>
      <c r="AB230" s="24"/>
      <c r="AC230" s="24"/>
      <c r="AD230" s="24"/>
      <c r="AE230" s="24"/>
      <c r="AF230" s="24"/>
      <c r="AG230" s="24">
        <v>1</v>
      </c>
      <c r="AH230" s="24">
        <v>1</v>
      </c>
      <c r="AI230" s="24"/>
      <c r="AJ230" s="24">
        <v>1</v>
      </c>
      <c r="AK230" s="58"/>
      <c r="AL230" s="38" t="s">
        <v>1128</v>
      </c>
      <c r="AM230" s="66">
        <v>44473</v>
      </c>
      <c r="AN230" s="17">
        <f>(NETWORKDAYS.INTL(B230,AM230,1,FESTIVOS!B223:B320)-1)</f>
        <v>13</v>
      </c>
    </row>
    <row r="231" spans="1:40" s="3" customFormat="1" ht="85.25" hidden="1" customHeight="1" x14ac:dyDescent="0.35">
      <c r="A231" s="9">
        <v>20211300008842</v>
      </c>
      <c r="B231" s="10">
        <v>44454</v>
      </c>
      <c r="C231" s="38">
        <v>15</v>
      </c>
      <c r="D231" s="12">
        <f>WORKDAY(B231,C231,FESTIVOS!B224:B321)</f>
        <v>44475</v>
      </c>
      <c r="E231" s="13" t="str">
        <f t="shared" ca="1" si="6"/>
        <v>Vencido hace-272días</v>
      </c>
      <c r="F231" s="14">
        <f t="shared" ca="1" si="7"/>
        <v>-272</v>
      </c>
      <c r="G231" s="18" t="s">
        <v>1129</v>
      </c>
      <c r="H231" s="52" t="s">
        <v>1130</v>
      </c>
      <c r="I231" s="18" t="s">
        <v>1131</v>
      </c>
      <c r="J231" s="24"/>
      <c r="K231" s="24">
        <v>1</v>
      </c>
      <c r="L231" s="24"/>
      <c r="M231" s="24"/>
      <c r="N231" s="24"/>
      <c r="O231" s="24"/>
      <c r="P231" s="24"/>
      <c r="Q231" s="24"/>
      <c r="R231" s="24">
        <v>1</v>
      </c>
      <c r="S231" s="24"/>
      <c r="T231" s="24"/>
      <c r="U231" s="24"/>
      <c r="V231" s="18" t="s">
        <v>73</v>
      </c>
      <c r="W231" s="18" t="s">
        <v>70</v>
      </c>
      <c r="X231" s="87" t="s">
        <v>1132</v>
      </c>
      <c r="Y231" s="18" t="s">
        <v>71</v>
      </c>
      <c r="Z231" s="24">
        <v>1</v>
      </c>
      <c r="AA231" s="24"/>
      <c r="AB231" s="24"/>
      <c r="AC231" s="24"/>
      <c r="AD231" s="24"/>
      <c r="AE231" s="24"/>
      <c r="AF231" s="24"/>
      <c r="AG231" s="24">
        <v>1</v>
      </c>
      <c r="AH231" s="24">
        <v>1</v>
      </c>
      <c r="AI231" s="24"/>
      <c r="AJ231" s="24">
        <v>1</v>
      </c>
      <c r="AK231" s="58"/>
      <c r="AL231" s="38">
        <v>20211200021541</v>
      </c>
      <c r="AM231" s="66">
        <v>44473</v>
      </c>
      <c r="AN231" s="17">
        <f>(NETWORKDAYS.INTL(B231,AM231,1,FESTIVOS!B224:B321)-1)</f>
        <v>13</v>
      </c>
    </row>
    <row r="232" spans="1:40" ht="85.25" hidden="1" customHeight="1" x14ac:dyDescent="0.35">
      <c r="A232" s="9">
        <v>20211300008832</v>
      </c>
      <c r="B232" s="10">
        <v>44454</v>
      </c>
      <c r="C232" s="38">
        <v>15</v>
      </c>
      <c r="D232" s="12">
        <f>WORKDAY(B232,C232,FESTIVOS!B225:B322)</f>
        <v>44475</v>
      </c>
      <c r="E232" s="13" t="str">
        <f t="shared" ca="1" si="6"/>
        <v>Vencido hace-272días</v>
      </c>
      <c r="F232" s="14">
        <f t="shared" ca="1" si="7"/>
        <v>-272</v>
      </c>
      <c r="G232" s="18" t="s">
        <v>1133</v>
      </c>
      <c r="H232" s="52" t="s">
        <v>1134</v>
      </c>
      <c r="I232" s="18" t="s">
        <v>1135</v>
      </c>
      <c r="J232" s="24"/>
      <c r="K232" s="24">
        <v>1</v>
      </c>
      <c r="L232" s="24"/>
      <c r="M232" s="24"/>
      <c r="N232" s="24"/>
      <c r="O232" s="24"/>
      <c r="P232" s="24"/>
      <c r="Q232" s="24"/>
      <c r="R232" s="24">
        <v>1</v>
      </c>
      <c r="S232" s="24"/>
      <c r="T232" s="24"/>
      <c r="U232" s="24"/>
      <c r="V232" s="18" t="s">
        <v>73</v>
      </c>
      <c r="W232" s="18" t="s">
        <v>70</v>
      </c>
      <c r="X232" s="87" t="s">
        <v>1136</v>
      </c>
      <c r="Y232" s="18" t="s">
        <v>71</v>
      </c>
      <c r="Z232" s="24">
        <v>1</v>
      </c>
      <c r="AA232" s="24"/>
      <c r="AB232" s="24"/>
      <c r="AC232" s="24"/>
      <c r="AD232" s="24"/>
      <c r="AE232" s="24"/>
      <c r="AF232" s="24"/>
      <c r="AG232" s="24">
        <v>1</v>
      </c>
      <c r="AH232" s="24">
        <v>1</v>
      </c>
      <c r="AI232" s="24"/>
      <c r="AJ232" s="24">
        <v>1</v>
      </c>
      <c r="AK232" s="58"/>
      <c r="AL232" s="38">
        <v>20211200011451</v>
      </c>
      <c r="AM232" s="66">
        <v>44468</v>
      </c>
      <c r="AN232" s="17">
        <f>(NETWORKDAYS.INTL(B232,AM232,1,FESTIVOS!B225:B322)-1)</f>
        <v>10</v>
      </c>
    </row>
    <row r="233" spans="1:40" ht="85.25" hidden="1" customHeight="1" x14ac:dyDescent="0.35">
      <c r="A233" s="9">
        <v>20211300008982</v>
      </c>
      <c r="B233" s="10">
        <v>44455</v>
      </c>
      <c r="C233" s="38">
        <v>15</v>
      </c>
      <c r="D233" s="12">
        <f>WORKDAY(B233,C233,FESTIVOS!B226:B323)</f>
        <v>44476</v>
      </c>
      <c r="E233" s="13" t="str">
        <f t="shared" ca="1" si="6"/>
        <v>Vencido hace-271días</v>
      </c>
      <c r="F233" s="14">
        <f t="shared" ca="1" si="7"/>
        <v>-271</v>
      </c>
      <c r="G233" s="18" t="s">
        <v>1137</v>
      </c>
      <c r="H233" s="52" t="s">
        <v>1138</v>
      </c>
      <c r="I233" s="18" t="s">
        <v>78</v>
      </c>
      <c r="J233" s="24"/>
      <c r="K233" s="24">
        <v>1</v>
      </c>
      <c r="L233" s="24"/>
      <c r="M233" s="24"/>
      <c r="N233" s="24"/>
      <c r="O233" s="24"/>
      <c r="P233" s="24"/>
      <c r="Q233" s="24"/>
      <c r="R233" s="24">
        <v>1</v>
      </c>
      <c r="S233" s="24"/>
      <c r="T233" s="24"/>
      <c r="U233" s="24"/>
      <c r="V233" s="18" t="s">
        <v>1139</v>
      </c>
      <c r="W233" s="18" t="s">
        <v>70</v>
      </c>
      <c r="X233" s="87" t="s">
        <v>1140</v>
      </c>
      <c r="Y233" s="18" t="s">
        <v>71</v>
      </c>
      <c r="Z233" s="24">
        <v>1</v>
      </c>
      <c r="AA233" s="24"/>
      <c r="AB233" s="24"/>
      <c r="AC233" s="24"/>
      <c r="AD233" s="24"/>
      <c r="AE233" s="24"/>
      <c r="AF233" s="24"/>
      <c r="AG233" s="24">
        <v>1</v>
      </c>
      <c r="AH233" s="24">
        <v>1</v>
      </c>
      <c r="AI233" s="24"/>
      <c r="AJ233" s="24">
        <v>1</v>
      </c>
      <c r="AK233" s="58"/>
      <c r="AL233" s="38">
        <v>20211200013961</v>
      </c>
      <c r="AM233" s="66">
        <v>44475</v>
      </c>
      <c r="AN233" s="17">
        <f>(NETWORKDAYS.INTL(B233,AM233,1,FESTIVOS!B226:B323)-1)</f>
        <v>14</v>
      </c>
    </row>
    <row r="234" spans="1:40" ht="85.25" hidden="1" customHeight="1" x14ac:dyDescent="0.35">
      <c r="A234" s="9">
        <v>20211300009002</v>
      </c>
      <c r="B234" s="10">
        <v>44455</v>
      </c>
      <c r="C234" s="38">
        <v>15</v>
      </c>
      <c r="D234" s="12">
        <f>WORKDAY(B234,C234,FESTIVOS!B227:B324)</f>
        <v>44476</v>
      </c>
      <c r="E234" s="13" t="str">
        <f t="shared" ca="1" si="6"/>
        <v>Vencido hace-271días</v>
      </c>
      <c r="F234" s="14">
        <f t="shared" ca="1" si="7"/>
        <v>-271</v>
      </c>
      <c r="G234" s="18" t="s">
        <v>1141</v>
      </c>
      <c r="H234" s="52" t="s">
        <v>1142</v>
      </c>
      <c r="I234" s="18" t="s">
        <v>1143</v>
      </c>
      <c r="J234" s="24"/>
      <c r="K234" s="24">
        <v>1</v>
      </c>
      <c r="L234" s="24"/>
      <c r="M234" s="24"/>
      <c r="N234" s="24"/>
      <c r="O234" s="24"/>
      <c r="P234" s="24"/>
      <c r="Q234" s="24"/>
      <c r="R234" s="24">
        <v>1</v>
      </c>
      <c r="S234" s="24"/>
      <c r="T234" s="24"/>
      <c r="U234" s="24"/>
      <c r="V234" s="18" t="s">
        <v>77</v>
      </c>
      <c r="W234" s="18" t="s">
        <v>70</v>
      </c>
      <c r="X234" s="87" t="s">
        <v>1144</v>
      </c>
      <c r="Y234" s="18" t="s">
        <v>71</v>
      </c>
      <c r="Z234" s="24">
        <v>1</v>
      </c>
      <c r="AA234" s="24"/>
      <c r="AB234" s="24"/>
      <c r="AC234" s="24"/>
      <c r="AD234" s="24"/>
      <c r="AE234" s="24"/>
      <c r="AF234" s="24"/>
      <c r="AG234" s="24">
        <v>1</v>
      </c>
      <c r="AH234" s="24">
        <v>1</v>
      </c>
      <c r="AI234" s="24"/>
      <c r="AJ234" s="24">
        <v>1</v>
      </c>
      <c r="AK234" s="58"/>
      <c r="AL234" s="38" t="s">
        <v>1145</v>
      </c>
      <c r="AM234" s="66">
        <v>44475</v>
      </c>
      <c r="AN234" s="17">
        <f>(NETWORKDAYS.INTL(B234,AM234,1,FESTIVOS!B227:B324)-1)</f>
        <v>14</v>
      </c>
    </row>
    <row r="235" spans="1:40" ht="85.25" hidden="1" customHeight="1" x14ac:dyDescent="0.35">
      <c r="A235" s="9">
        <v>202113000009132</v>
      </c>
      <c r="B235" s="10">
        <v>44456</v>
      </c>
      <c r="C235" s="38">
        <v>15</v>
      </c>
      <c r="D235" s="12">
        <f>WORKDAY(B235,C235,FESTIVOS!B228:B325)</f>
        <v>44477</v>
      </c>
      <c r="E235" s="13" t="str">
        <f t="shared" ca="1" si="6"/>
        <v>Vencido hace-270días</v>
      </c>
      <c r="F235" s="14">
        <f t="shared" ca="1" si="7"/>
        <v>-270</v>
      </c>
      <c r="G235" s="18" t="s">
        <v>1146</v>
      </c>
      <c r="H235" s="52" t="s">
        <v>1147</v>
      </c>
      <c r="I235" s="18" t="s">
        <v>1148</v>
      </c>
      <c r="J235" s="24"/>
      <c r="K235" s="24">
        <v>1</v>
      </c>
      <c r="L235" s="24"/>
      <c r="M235" s="24"/>
      <c r="N235" s="24"/>
      <c r="O235" s="24"/>
      <c r="P235" s="24"/>
      <c r="Q235" s="24"/>
      <c r="R235" s="24">
        <v>1</v>
      </c>
      <c r="S235" s="24"/>
      <c r="T235" s="24"/>
      <c r="U235" s="24"/>
      <c r="V235" s="18" t="s">
        <v>1149</v>
      </c>
      <c r="W235" s="18" t="s">
        <v>70</v>
      </c>
      <c r="X235" s="87" t="s">
        <v>1150</v>
      </c>
      <c r="Y235" s="18" t="s">
        <v>71</v>
      </c>
      <c r="Z235" s="24">
        <v>1</v>
      </c>
      <c r="AA235" s="24"/>
      <c r="AB235" s="24"/>
      <c r="AC235" s="24"/>
      <c r="AD235" s="24"/>
      <c r="AE235" s="24"/>
      <c r="AF235" s="24"/>
      <c r="AG235" s="24">
        <v>1</v>
      </c>
      <c r="AH235" s="24">
        <v>1</v>
      </c>
      <c r="AI235" s="24"/>
      <c r="AJ235" s="24">
        <v>1</v>
      </c>
      <c r="AK235" s="58"/>
      <c r="AL235" s="38">
        <v>20211200014381</v>
      </c>
      <c r="AM235" s="66">
        <v>44476</v>
      </c>
      <c r="AN235" s="17">
        <f>(NETWORKDAYS.INTL(B235,AM235,1,FESTIVOS!B228:B325)-1)</f>
        <v>14</v>
      </c>
    </row>
    <row r="236" spans="1:40" ht="85.25" hidden="1" customHeight="1" x14ac:dyDescent="0.35">
      <c r="A236" s="9">
        <v>20211300009652</v>
      </c>
      <c r="B236" s="10">
        <v>44459</v>
      </c>
      <c r="C236" s="38">
        <v>15</v>
      </c>
      <c r="D236" s="12">
        <f>WORKDAY(B236,C236,FESTIVOS!B229:B326)</f>
        <v>44480</v>
      </c>
      <c r="E236" s="13" t="str">
        <f t="shared" ca="1" si="6"/>
        <v>Vencido hace-267días</v>
      </c>
      <c r="F236" s="14">
        <f t="shared" ca="1" si="7"/>
        <v>-267</v>
      </c>
      <c r="G236" s="18" t="s">
        <v>1151</v>
      </c>
      <c r="H236" s="52" t="s">
        <v>1152</v>
      </c>
      <c r="I236" s="18" t="s">
        <v>1153</v>
      </c>
      <c r="J236" s="24"/>
      <c r="K236" s="24">
        <v>1</v>
      </c>
      <c r="L236" s="24"/>
      <c r="M236" s="24"/>
      <c r="N236" s="24"/>
      <c r="O236" s="24"/>
      <c r="P236" s="24"/>
      <c r="Q236" s="24"/>
      <c r="R236" s="24">
        <v>1</v>
      </c>
      <c r="S236" s="24"/>
      <c r="T236" s="24"/>
      <c r="U236" s="24"/>
      <c r="V236" s="18" t="s">
        <v>72</v>
      </c>
      <c r="W236" s="18" t="s">
        <v>70</v>
      </c>
      <c r="X236" s="87" t="s">
        <v>1154</v>
      </c>
      <c r="Y236" s="18" t="s">
        <v>71</v>
      </c>
      <c r="Z236" s="24">
        <v>1</v>
      </c>
      <c r="AA236" s="24"/>
      <c r="AB236" s="24"/>
      <c r="AC236" s="24"/>
      <c r="AD236" s="24"/>
      <c r="AE236" s="24"/>
      <c r="AF236" s="24"/>
      <c r="AG236" s="24">
        <v>1</v>
      </c>
      <c r="AH236" s="24">
        <v>1</v>
      </c>
      <c r="AI236" s="24"/>
      <c r="AJ236" s="24">
        <v>1</v>
      </c>
      <c r="AK236" s="58"/>
      <c r="AL236" s="38" t="s">
        <v>1155</v>
      </c>
      <c r="AM236" s="66">
        <v>44480</v>
      </c>
      <c r="AN236" s="17">
        <f>(NETWORKDAYS.INTL(B236,AM236,1,FESTIVOS!B229:B326)-1)</f>
        <v>15</v>
      </c>
    </row>
    <row r="237" spans="1:40" ht="85.25" hidden="1" customHeight="1" x14ac:dyDescent="0.35">
      <c r="A237" s="9">
        <v>20211300009842</v>
      </c>
      <c r="B237" s="10">
        <v>44460</v>
      </c>
      <c r="C237" s="38">
        <v>15</v>
      </c>
      <c r="D237" s="12">
        <f>WORKDAY(B237,C237,FESTIVOS!B230:B327)</f>
        <v>44481</v>
      </c>
      <c r="E237" s="13" t="str">
        <f t="shared" ca="1" si="6"/>
        <v>Vencido hace-266días</v>
      </c>
      <c r="F237" s="14">
        <f t="shared" ca="1" si="7"/>
        <v>-266</v>
      </c>
      <c r="G237" s="18" t="s">
        <v>1156</v>
      </c>
      <c r="H237" s="52" t="s">
        <v>1157</v>
      </c>
      <c r="I237" s="18" t="s">
        <v>1158</v>
      </c>
      <c r="J237" s="24"/>
      <c r="K237" s="24">
        <v>1</v>
      </c>
      <c r="L237" s="24"/>
      <c r="M237" s="24"/>
      <c r="N237" s="24"/>
      <c r="O237" s="24"/>
      <c r="P237" s="24"/>
      <c r="Q237" s="24"/>
      <c r="R237" s="24">
        <v>1</v>
      </c>
      <c r="S237" s="24"/>
      <c r="T237" s="24"/>
      <c r="U237" s="24"/>
      <c r="V237" s="18" t="s">
        <v>74</v>
      </c>
      <c r="W237" s="18" t="s">
        <v>70</v>
      </c>
      <c r="X237" s="87" t="s">
        <v>1159</v>
      </c>
      <c r="Y237" s="18" t="s">
        <v>71</v>
      </c>
      <c r="Z237" s="24">
        <v>1</v>
      </c>
      <c r="AA237" s="24"/>
      <c r="AB237" s="24"/>
      <c r="AC237" s="24"/>
      <c r="AD237" s="24"/>
      <c r="AE237" s="24"/>
      <c r="AF237" s="24"/>
      <c r="AG237" s="24">
        <v>1</v>
      </c>
      <c r="AH237" s="24">
        <v>1</v>
      </c>
      <c r="AI237" s="24"/>
      <c r="AJ237" s="24">
        <v>1</v>
      </c>
      <c r="AK237" s="58"/>
      <c r="AL237" s="38">
        <v>20211200015061</v>
      </c>
      <c r="AM237" s="66">
        <v>44480</v>
      </c>
      <c r="AN237" s="17">
        <f>(NETWORKDAYS.INTL(B237,AM237,1,FESTIVOS!B230:B327)-1)</f>
        <v>14</v>
      </c>
    </row>
    <row r="238" spans="1:40" ht="85.25" hidden="1" customHeight="1" x14ac:dyDescent="0.35">
      <c r="A238" s="9">
        <v>20211300010002</v>
      </c>
      <c r="B238" s="10">
        <v>44460</v>
      </c>
      <c r="C238" s="38">
        <v>15</v>
      </c>
      <c r="D238" s="12">
        <f>WORKDAY(B238,C238,FESTIVOS!B231:B328)</f>
        <v>44481</v>
      </c>
      <c r="E238" s="13" t="str">
        <f t="shared" ca="1" si="6"/>
        <v>Vencido hace-266días</v>
      </c>
      <c r="F238" s="14">
        <f t="shared" ca="1" si="7"/>
        <v>-266</v>
      </c>
      <c r="G238" s="18" t="s">
        <v>1160</v>
      </c>
      <c r="H238" s="52" t="s">
        <v>1161</v>
      </c>
      <c r="I238" s="18" t="s">
        <v>1162</v>
      </c>
      <c r="J238" s="24"/>
      <c r="K238" s="24">
        <v>1</v>
      </c>
      <c r="L238" s="24"/>
      <c r="M238" s="24"/>
      <c r="N238" s="24"/>
      <c r="O238" s="24"/>
      <c r="P238" s="24"/>
      <c r="Q238" s="24"/>
      <c r="R238" s="24">
        <v>1</v>
      </c>
      <c r="S238" s="24"/>
      <c r="T238" s="24"/>
      <c r="U238" s="24"/>
      <c r="V238" s="18" t="s">
        <v>74</v>
      </c>
      <c r="W238" s="18" t="s">
        <v>70</v>
      </c>
      <c r="X238" s="87" t="s">
        <v>1163</v>
      </c>
      <c r="Y238" s="18" t="s">
        <v>71</v>
      </c>
      <c r="Z238" s="24">
        <v>1</v>
      </c>
      <c r="AA238" s="24"/>
      <c r="AB238" s="24"/>
      <c r="AC238" s="24"/>
      <c r="AD238" s="24"/>
      <c r="AE238" s="24"/>
      <c r="AF238" s="24"/>
      <c r="AG238" s="24">
        <v>1</v>
      </c>
      <c r="AH238" s="24">
        <v>1</v>
      </c>
      <c r="AI238" s="24"/>
      <c r="AJ238" s="24">
        <v>1</v>
      </c>
      <c r="AK238" s="58"/>
      <c r="AL238" s="38">
        <v>20211200015261</v>
      </c>
      <c r="AM238" s="66">
        <v>44480</v>
      </c>
      <c r="AN238" s="17">
        <f>(NETWORKDAYS.INTL(B238,AM238,1,FESTIVOS!B231:B328)-1)</f>
        <v>14</v>
      </c>
    </row>
    <row r="239" spans="1:40" ht="85.25" hidden="1" customHeight="1" x14ac:dyDescent="0.35">
      <c r="A239" s="9">
        <v>20211300010092</v>
      </c>
      <c r="B239" s="10">
        <v>44461</v>
      </c>
      <c r="C239" s="38">
        <v>15</v>
      </c>
      <c r="D239" s="12">
        <f>WORKDAY(B239,C239,FESTIVOS!B232:B329)</f>
        <v>44482</v>
      </c>
      <c r="E239" s="13" t="str">
        <f t="shared" ca="1" si="6"/>
        <v>Vencido hace-265días</v>
      </c>
      <c r="F239" s="14">
        <f t="shared" ca="1" si="7"/>
        <v>-265</v>
      </c>
      <c r="G239" s="18" t="s">
        <v>1164</v>
      </c>
      <c r="H239" s="52" t="s">
        <v>1165</v>
      </c>
      <c r="I239" s="18" t="s">
        <v>1166</v>
      </c>
      <c r="J239" s="24"/>
      <c r="K239" s="24">
        <v>1</v>
      </c>
      <c r="L239" s="24"/>
      <c r="M239" s="24"/>
      <c r="N239" s="24"/>
      <c r="O239" s="24"/>
      <c r="P239" s="24"/>
      <c r="Q239" s="24"/>
      <c r="R239" s="24">
        <v>1</v>
      </c>
      <c r="S239" s="24"/>
      <c r="T239" s="24"/>
      <c r="U239" s="24"/>
      <c r="V239" s="18" t="s">
        <v>1167</v>
      </c>
      <c r="W239" s="18" t="s">
        <v>70</v>
      </c>
      <c r="X239" s="87" t="s">
        <v>1168</v>
      </c>
      <c r="Y239" s="18" t="s">
        <v>71</v>
      </c>
      <c r="Z239" s="24">
        <v>1</v>
      </c>
      <c r="AA239" s="24"/>
      <c r="AB239" s="24"/>
      <c r="AC239" s="24"/>
      <c r="AD239" s="24"/>
      <c r="AE239" s="24"/>
      <c r="AF239" s="24"/>
      <c r="AG239" s="24">
        <v>1</v>
      </c>
      <c r="AH239" s="24">
        <v>1</v>
      </c>
      <c r="AI239" s="24"/>
      <c r="AJ239" s="24">
        <v>1</v>
      </c>
      <c r="AK239" s="58"/>
      <c r="AL239" s="38">
        <v>20211200014371</v>
      </c>
      <c r="AM239" s="66">
        <v>44476</v>
      </c>
      <c r="AN239" s="17">
        <f>(NETWORKDAYS.INTL(B239,AM239,1,FESTIVOS!B232:B329)-1)</f>
        <v>11</v>
      </c>
    </row>
    <row r="240" spans="1:40" ht="85.25" hidden="1" customHeight="1" x14ac:dyDescent="0.35">
      <c r="A240" s="9">
        <v>20211200010112</v>
      </c>
      <c r="B240" s="10">
        <v>44461</v>
      </c>
      <c r="C240" s="38">
        <v>15</v>
      </c>
      <c r="D240" s="12">
        <f>WORKDAY(B240,C240,FESTIVOS!B233:B330)</f>
        <v>44482</v>
      </c>
      <c r="E240" s="13" t="str">
        <f t="shared" ca="1" si="6"/>
        <v>Vencido hace-265días</v>
      </c>
      <c r="F240" s="14">
        <f t="shared" ca="1" si="7"/>
        <v>-265</v>
      </c>
      <c r="G240" s="18" t="s">
        <v>1169</v>
      </c>
      <c r="H240" s="52" t="s">
        <v>1170</v>
      </c>
      <c r="I240" s="18" t="s">
        <v>1171</v>
      </c>
      <c r="J240" s="24"/>
      <c r="K240" s="24">
        <v>1</v>
      </c>
      <c r="L240" s="24"/>
      <c r="M240" s="24"/>
      <c r="N240" s="24"/>
      <c r="O240" s="24"/>
      <c r="P240" s="24"/>
      <c r="Q240" s="24"/>
      <c r="R240" s="24">
        <v>1</v>
      </c>
      <c r="S240" s="24"/>
      <c r="T240" s="24"/>
      <c r="U240" s="24"/>
      <c r="V240" s="18" t="s">
        <v>1172</v>
      </c>
      <c r="W240" s="18" t="s">
        <v>70</v>
      </c>
      <c r="X240" s="87" t="s">
        <v>1173</v>
      </c>
      <c r="Y240" s="18" t="s">
        <v>71</v>
      </c>
      <c r="Z240" s="24">
        <v>1</v>
      </c>
      <c r="AA240" s="24"/>
      <c r="AB240" s="24"/>
      <c r="AC240" s="24"/>
      <c r="AD240" s="24"/>
      <c r="AE240" s="24"/>
      <c r="AF240" s="24"/>
      <c r="AG240" s="24">
        <v>1</v>
      </c>
      <c r="AH240" s="24">
        <v>1</v>
      </c>
      <c r="AI240" s="24"/>
      <c r="AJ240" s="24">
        <v>1</v>
      </c>
      <c r="AK240" s="58"/>
      <c r="AL240" s="38">
        <v>20211200015281</v>
      </c>
      <c r="AM240" s="66">
        <v>44481</v>
      </c>
      <c r="AN240" s="17">
        <f>(NETWORKDAYS.INTL(B240,AM240,1,FESTIVOS!B233:B330)-1)</f>
        <v>14</v>
      </c>
    </row>
    <row r="241" spans="1:40" ht="85.25" hidden="1" customHeight="1" x14ac:dyDescent="0.35">
      <c r="A241" s="9">
        <v>20211300010622</v>
      </c>
      <c r="B241" s="10">
        <v>44463</v>
      </c>
      <c r="C241" s="38">
        <v>15</v>
      </c>
      <c r="D241" s="12">
        <f>WORKDAY(B241,C241,FESTIVOS!B234:B331)</f>
        <v>44484</v>
      </c>
      <c r="E241" s="13" t="str">
        <f t="shared" ca="1" si="6"/>
        <v>Vencido hace-263días</v>
      </c>
      <c r="F241" s="14">
        <f t="shared" ca="1" si="7"/>
        <v>-263</v>
      </c>
      <c r="G241" s="18" t="s">
        <v>1174</v>
      </c>
      <c r="H241" s="52" t="s">
        <v>1175</v>
      </c>
      <c r="I241" s="18" t="s">
        <v>1176</v>
      </c>
      <c r="J241" s="24"/>
      <c r="K241" s="24">
        <v>1</v>
      </c>
      <c r="L241" s="24"/>
      <c r="M241" s="24"/>
      <c r="N241" s="24"/>
      <c r="O241" s="24"/>
      <c r="P241" s="24"/>
      <c r="Q241" s="24"/>
      <c r="R241" s="24">
        <v>1</v>
      </c>
      <c r="S241" s="24"/>
      <c r="T241" s="24"/>
      <c r="U241" s="24"/>
      <c r="V241" s="18" t="s">
        <v>77</v>
      </c>
      <c r="W241" s="18" t="s">
        <v>70</v>
      </c>
      <c r="X241" s="87" t="s">
        <v>1177</v>
      </c>
      <c r="Y241" s="18" t="s">
        <v>71</v>
      </c>
      <c r="Z241" s="24">
        <v>1</v>
      </c>
      <c r="AA241" s="24"/>
      <c r="AB241" s="24"/>
      <c r="AC241" s="24"/>
      <c r="AD241" s="24"/>
      <c r="AE241" s="24"/>
      <c r="AF241" s="24"/>
      <c r="AG241" s="24">
        <v>1</v>
      </c>
      <c r="AH241" s="24">
        <v>1</v>
      </c>
      <c r="AI241" s="24"/>
      <c r="AJ241" s="24">
        <v>1</v>
      </c>
      <c r="AK241" s="58"/>
      <c r="AL241" s="38">
        <v>20211200013981</v>
      </c>
      <c r="AM241" s="66">
        <v>44475</v>
      </c>
      <c r="AN241" s="17">
        <f>(NETWORKDAYS.INTL(B241,AM241,1,FESTIVOS!B234:B331)-1)</f>
        <v>8</v>
      </c>
    </row>
    <row r="242" spans="1:40" ht="85.25" hidden="1" customHeight="1" x14ac:dyDescent="0.35">
      <c r="A242" s="9">
        <v>20211300010182</v>
      </c>
      <c r="B242" s="10">
        <v>44462</v>
      </c>
      <c r="C242" s="38">
        <v>15</v>
      </c>
      <c r="D242" s="12">
        <f>WORKDAY(B242,C242,FESTIVOS!B235:B332)</f>
        <v>44483</v>
      </c>
      <c r="E242" s="13" t="str">
        <f t="shared" ca="1" si="6"/>
        <v>Vencido hace-264días</v>
      </c>
      <c r="F242" s="14">
        <f t="shared" ca="1" si="7"/>
        <v>-264</v>
      </c>
      <c r="G242" s="18" t="s">
        <v>1137</v>
      </c>
      <c r="H242" s="52" t="s">
        <v>1138</v>
      </c>
      <c r="I242" s="18" t="s">
        <v>78</v>
      </c>
      <c r="J242" s="24"/>
      <c r="K242" s="24">
        <v>1</v>
      </c>
      <c r="L242" s="24"/>
      <c r="M242" s="24"/>
      <c r="N242" s="24"/>
      <c r="O242" s="24"/>
      <c r="P242" s="24"/>
      <c r="Q242" s="24"/>
      <c r="R242" s="24">
        <v>1</v>
      </c>
      <c r="S242" s="24"/>
      <c r="T242" s="24"/>
      <c r="U242" s="24"/>
      <c r="V242" s="18" t="s">
        <v>1139</v>
      </c>
      <c r="W242" s="18" t="s">
        <v>70</v>
      </c>
      <c r="X242" s="87" t="s">
        <v>1178</v>
      </c>
      <c r="Y242" s="18" t="s">
        <v>71</v>
      </c>
      <c r="Z242" s="24">
        <v>1</v>
      </c>
      <c r="AA242" s="24"/>
      <c r="AB242" s="24"/>
      <c r="AC242" s="24"/>
      <c r="AD242" s="24"/>
      <c r="AE242" s="24"/>
      <c r="AF242" s="24"/>
      <c r="AG242" s="24">
        <v>1</v>
      </c>
      <c r="AH242" s="24">
        <v>1</v>
      </c>
      <c r="AI242" s="24"/>
      <c r="AJ242" s="24">
        <v>1</v>
      </c>
      <c r="AK242" s="58"/>
      <c r="AL242" s="38">
        <v>20211200013971</v>
      </c>
      <c r="AM242" s="66">
        <v>44475</v>
      </c>
      <c r="AN242" s="17">
        <f>(NETWORKDAYS.INTL(B242,AM242,1,FESTIVOS!B235:B332)-1)</f>
        <v>9</v>
      </c>
    </row>
    <row r="243" spans="1:40" ht="85.25" hidden="1" customHeight="1" x14ac:dyDescent="0.35">
      <c r="A243" s="9">
        <v>20211300010312</v>
      </c>
      <c r="B243" s="10">
        <v>44462</v>
      </c>
      <c r="C243" s="38">
        <v>15</v>
      </c>
      <c r="D243" s="12">
        <f>WORKDAY(B243,C243,FESTIVOS!B236:B333)</f>
        <v>44483</v>
      </c>
      <c r="E243" s="13" t="str">
        <f t="shared" ca="1" si="6"/>
        <v>Vencido hace-264días</v>
      </c>
      <c r="F243" s="14">
        <f t="shared" ca="1" si="7"/>
        <v>-264</v>
      </c>
      <c r="G243" s="18" t="s">
        <v>1179</v>
      </c>
      <c r="H243" s="52" t="s">
        <v>1180</v>
      </c>
      <c r="I243" s="18" t="s">
        <v>1181</v>
      </c>
      <c r="J243" s="24"/>
      <c r="K243" s="24">
        <v>1</v>
      </c>
      <c r="L243" s="24"/>
      <c r="M243" s="24"/>
      <c r="N243" s="24"/>
      <c r="O243" s="24"/>
      <c r="P243" s="24"/>
      <c r="Q243" s="24"/>
      <c r="R243" s="24">
        <v>1</v>
      </c>
      <c r="S243" s="24"/>
      <c r="T243" s="24"/>
      <c r="U243" s="24"/>
      <c r="V243" s="18" t="s">
        <v>79</v>
      </c>
      <c r="W243" s="18" t="s">
        <v>70</v>
      </c>
      <c r="X243" s="87" t="s">
        <v>1182</v>
      </c>
      <c r="Y243" s="18" t="s">
        <v>71</v>
      </c>
      <c r="Z243" s="24">
        <v>1</v>
      </c>
      <c r="AA243" s="24"/>
      <c r="AB243" s="24"/>
      <c r="AC243" s="24"/>
      <c r="AD243" s="24"/>
      <c r="AE243" s="24"/>
      <c r="AF243" s="24"/>
      <c r="AG243" s="24">
        <v>1</v>
      </c>
      <c r="AH243" s="24">
        <v>1</v>
      </c>
      <c r="AI243" s="24"/>
      <c r="AJ243" s="24">
        <v>1</v>
      </c>
      <c r="AK243" s="58"/>
      <c r="AL243" s="38">
        <v>20211200015051</v>
      </c>
      <c r="AM243" s="66">
        <v>44480</v>
      </c>
      <c r="AN243" s="17">
        <f>(NETWORKDAYS.INTL(B243,AM243,1,FESTIVOS!B236:B333)-1)</f>
        <v>12</v>
      </c>
    </row>
    <row r="244" spans="1:40" ht="85.25" hidden="1" customHeight="1" x14ac:dyDescent="0.35">
      <c r="A244" s="9">
        <v>20211300010452</v>
      </c>
      <c r="B244" s="10">
        <v>44462</v>
      </c>
      <c r="C244" s="38">
        <v>15</v>
      </c>
      <c r="D244" s="12">
        <f>WORKDAY(B244,C244,FESTIVOS!B237:B334)</f>
        <v>44483</v>
      </c>
      <c r="E244" s="13" t="str">
        <f t="shared" ca="1" si="6"/>
        <v>Vencido hace-264días</v>
      </c>
      <c r="F244" s="14">
        <f t="shared" ca="1" si="7"/>
        <v>-264</v>
      </c>
      <c r="G244" s="18" t="s">
        <v>1183</v>
      </c>
      <c r="H244" s="52" t="s">
        <v>1184</v>
      </c>
      <c r="I244" s="18" t="s">
        <v>1185</v>
      </c>
      <c r="J244" s="24"/>
      <c r="K244" s="24">
        <v>1</v>
      </c>
      <c r="L244" s="24"/>
      <c r="M244" s="24"/>
      <c r="N244" s="24"/>
      <c r="O244" s="24"/>
      <c r="P244" s="24"/>
      <c r="Q244" s="24"/>
      <c r="R244" s="24">
        <v>1</v>
      </c>
      <c r="S244" s="24"/>
      <c r="T244" s="24"/>
      <c r="U244" s="24"/>
      <c r="V244" s="18" t="s">
        <v>72</v>
      </c>
      <c r="W244" s="18" t="s">
        <v>70</v>
      </c>
      <c r="X244" s="87" t="s">
        <v>1186</v>
      </c>
      <c r="Y244" s="18" t="s">
        <v>71</v>
      </c>
      <c r="Z244" s="24">
        <v>1</v>
      </c>
      <c r="AA244" s="24"/>
      <c r="AB244" s="24"/>
      <c r="AC244" s="24"/>
      <c r="AD244" s="24"/>
      <c r="AE244" s="24"/>
      <c r="AF244" s="24"/>
      <c r="AG244" s="24">
        <v>1</v>
      </c>
      <c r="AH244" s="24">
        <v>1</v>
      </c>
      <c r="AI244" s="24"/>
      <c r="AJ244" s="24">
        <v>1</v>
      </c>
      <c r="AK244" s="58"/>
      <c r="AL244" s="38">
        <v>20211200015271</v>
      </c>
      <c r="AM244" s="66">
        <v>44480</v>
      </c>
      <c r="AN244" s="17">
        <f>(NETWORKDAYS.INTL(B244,AM244,1,FESTIVOS!B237:B334)-1)</f>
        <v>12</v>
      </c>
    </row>
    <row r="245" spans="1:40" ht="85.25" hidden="1" customHeight="1" x14ac:dyDescent="0.35">
      <c r="A245" s="9">
        <v>20211400012022</v>
      </c>
      <c r="B245" s="10">
        <v>44467</v>
      </c>
      <c r="C245" s="38">
        <v>15</v>
      </c>
      <c r="D245" s="12">
        <f>WORKDAY(B245,C245,FESTIVOS!B238:B335)</f>
        <v>44488</v>
      </c>
      <c r="E245" s="13" t="str">
        <f t="shared" ca="1" si="6"/>
        <v>Vencido hace-259días</v>
      </c>
      <c r="F245" s="14">
        <f t="shared" ca="1" si="7"/>
        <v>-259</v>
      </c>
      <c r="G245" s="18" t="s">
        <v>1187</v>
      </c>
      <c r="H245" s="52" t="s">
        <v>1188</v>
      </c>
      <c r="I245" s="18" t="s">
        <v>1189</v>
      </c>
      <c r="J245" s="24"/>
      <c r="K245" s="24">
        <v>1</v>
      </c>
      <c r="L245" s="24"/>
      <c r="M245" s="24"/>
      <c r="N245" s="24"/>
      <c r="O245" s="24"/>
      <c r="P245" s="24"/>
      <c r="Q245" s="24"/>
      <c r="R245" s="24">
        <v>1</v>
      </c>
      <c r="S245" s="24"/>
      <c r="T245" s="24"/>
      <c r="U245" s="24"/>
      <c r="V245" s="18" t="s">
        <v>72</v>
      </c>
      <c r="W245" s="18" t="s">
        <v>70</v>
      </c>
      <c r="X245" s="87" t="s">
        <v>1190</v>
      </c>
      <c r="Y245" s="18" t="s">
        <v>71</v>
      </c>
      <c r="Z245" s="24">
        <v>1</v>
      </c>
      <c r="AA245" s="24"/>
      <c r="AB245" s="24"/>
      <c r="AC245" s="24"/>
      <c r="AD245" s="24"/>
      <c r="AE245" s="24"/>
      <c r="AF245" s="24"/>
      <c r="AG245" s="24">
        <v>1</v>
      </c>
      <c r="AH245" s="24">
        <v>1</v>
      </c>
      <c r="AI245" s="24"/>
      <c r="AJ245" s="24">
        <v>1</v>
      </c>
      <c r="AK245" s="58"/>
      <c r="AL245" s="38">
        <v>20211200016551</v>
      </c>
      <c r="AM245" s="66">
        <v>44484</v>
      </c>
      <c r="AN245" s="17">
        <f>(NETWORKDAYS.INTL(B245,AM245,1,FESTIVOS!B238:B335)-1)</f>
        <v>13</v>
      </c>
    </row>
    <row r="246" spans="1:40" ht="85.25" hidden="1" customHeight="1" x14ac:dyDescent="0.35">
      <c r="A246" s="9">
        <v>20211400012032</v>
      </c>
      <c r="B246" s="10">
        <v>44467</v>
      </c>
      <c r="C246" s="38">
        <v>15</v>
      </c>
      <c r="D246" s="12">
        <f>WORKDAY(B246,C246,FESTIVOS!B239:B336)</f>
        <v>44488</v>
      </c>
      <c r="E246" s="13" t="str">
        <f t="shared" ca="1" si="6"/>
        <v>Vencido hace-259días</v>
      </c>
      <c r="F246" s="14">
        <f t="shared" ca="1" si="7"/>
        <v>-259</v>
      </c>
      <c r="G246" s="18" t="s">
        <v>1191</v>
      </c>
      <c r="H246" s="52" t="s">
        <v>1192</v>
      </c>
      <c r="I246" s="18" t="s">
        <v>1193</v>
      </c>
      <c r="J246" s="24"/>
      <c r="K246" s="24">
        <v>1</v>
      </c>
      <c r="L246" s="24"/>
      <c r="M246" s="24"/>
      <c r="N246" s="24"/>
      <c r="O246" s="24"/>
      <c r="P246" s="24"/>
      <c r="Q246" s="24"/>
      <c r="R246" s="24">
        <v>1</v>
      </c>
      <c r="S246" s="24"/>
      <c r="T246" s="24"/>
      <c r="U246" s="24"/>
      <c r="V246" s="18" t="s">
        <v>1194</v>
      </c>
      <c r="W246" s="18" t="s">
        <v>70</v>
      </c>
      <c r="X246" s="87" t="s">
        <v>1195</v>
      </c>
      <c r="Y246" s="18" t="s">
        <v>71</v>
      </c>
      <c r="Z246" s="24">
        <v>1</v>
      </c>
      <c r="AA246" s="24"/>
      <c r="AB246" s="24"/>
      <c r="AC246" s="24"/>
      <c r="AD246" s="24"/>
      <c r="AE246" s="24"/>
      <c r="AF246" s="24"/>
      <c r="AG246" s="24">
        <v>1</v>
      </c>
      <c r="AH246" s="24">
        <v>1</v>
      </c>
      <c r="AI246" s="24"/>
      <c r="AJ246" s="24">
        <v>1</v>
      </c>
      <c r="AK246" s="58"/>
      <c r="AL246" s="38">
        <v>20211200016521</v>
      </c>
      <c r="AM246" s="66">
        <v>44484</v>
      </c>
      <c r="AN246" s="17">
        <f>(NETWORKDAYS.INTL(B246,AM246,1,FESTIVOS!B239:B336)-1)</f>
        <v>13</v>
      </c>
    </row>
    <row r="247" spans="1:40" ht="85.25" hidden="1" customHeight="1" x14ac:dyDescent="0.35">
      <c r="A247" s="9">
        <v>20211400012042</v>
      </c>
      <c r="B247" s="10">
        <v>44467</v>
      </c>
      <c r="C247" s="38">
        <v>15</v>
      </c>
      <c r="D247" s="12">
        <f>WORKDAY(B247,C247,FESTIVOS!B240:B337)</f>
        <v>44488</v>
      </c>
      <c r="E247" s="13" t="str">
        <f t="shared" ca="1" si="6"/>
        <v>Vencido hace-259días</v>
      </c>
      <c r="F247" s="14">
        <f t="shared" ca="1" si="7"/>
        <v>-259</v>
      </c>
      <c r="G247" s="18" t="s">
        <v>1196</v>
      </c>
      <c r="H247" s="52" t="s">
        <v>1197</v>
      </c>
      <c r="I247" s="18" t="s">
        <v>1193</v>
      </c>
      <c r="J247" s="24"/>
      <c r="K247" s="24">
        <v>1</v>
      </c>
      <c r="L247" s="24"/>
      <c r="M247" s="24"/>
      <c r="N247" s="24"/>
      <c r="O247" s="24"/>
      <c r="P247" s="24"/>
      <c r="Q247" s="24"/>
      <c r="R247" s="24">
        <v>1</v>
      </c>
      <c r="S247" s="24"/>
      <c r="T247" s="24"/>
      <c r="U247" s="24"/>
      <c r="V247" s="18" t="s">
        <v>77</v>
      </c>
      <c r="W247" s="18" t="s">
        <v>70</v>
      </c>
      <c r="X247" s="87" t="s">
        <v>1198</v>
      </c>
      <c r="Y247" s="18" t="s">
        <v>71</v>
      </c>
      <c r="Z247" s="24">
        <v>1</v>
      </c>
      <c r="AA247" s="24"/>
      <c r="AB247" s="24"/>
      <c r="AC247" s="24"/>
      <c r="AD247" s="24"/>
      <c r="AE247" s="24"/>
      <c r="AF247" s="24"/>
      <c r="AG247" s="24">
        <v>1</v>
      </c>
      <c r="AH247" s="24">
        <v>1</v>
      </c>
      <c r="AI247" s="24"/>
      <c r="AJ247" s="24">
        <v>1</v>
      </c>
      <c r="AK247" s="58"/>
      <c r="AL247" s="38">
        <v>20211200016541</v>
      </c>
      <c r="AM247" s="66">
        <v>44484</v>
      </c>
      <c r="AN247" s="17">
        <f>(NETWORKDAYS.INTL(B247,AM247,1,FESTIVOS!B240:B337)-1)</f>
        <v>13</v>
      </c>
    </row>
    <row r="248" spans="1:40" ht="85.25" hidden="1" customHeight="1" x14ac:dyDescent="0.35">
      <c r="A248" s="9">
        <v>20211300012212</v>
      </c>
      <c r="B248" s="10">
        <v>44468</v>
      </c>
      <c r="C248" s="38">
        <v>15</v>
      </c>
      <c r="D248" s="12">
        <f>WORKDAY(B248,C248,FESTIVOS!B241:B338)</f>
        <v>44489</v>
      </c>
      <c r="E248" s="13" t="str">
        <f t="shared" ca="1" si="6"/>
        <v>Vencido hace-258días</v>
      </c>
      <c r="F248" s="14">
        <f t="shared" ca="1" si="7"/>
        <v>-258</v>
      </c>
      <c r="G248" s="18" t="s">
        <v>1199</v>
      </c>
      <c r="H248" s="52" t="s">
        <v>1200</v>
      </c>
      <c r="I248" s="18" t="s">
        <v>1201</v>
      </c>
      <c r="J248" s="24"/>
      <c r="K248" s="24">
        <v>1</v>
      </c>
      <c r="L248" s="24"/>
      <c r="M248" s="24"/>
      <c r="N248" s="24"/>
      <c r="O248" s="24"/>
      <c r="P248" s="24"/>
      <c r="Q248" s="24"/>
      <c r="R248" s="24">
        <v>1</v>
      </c>
      <c r="S248" s="24"/>
      <c r="T248" s="24"/>
      <c r="U248" s="24"/>
      <c r="V248" s="18" t="s">
        <v>73</v>
      </c>
      <c r="W248" s="18" t="s">
        <v>70</v>
      </c>
      <c r="X248" s="87" t="s">
        <v>1202</v>
      </c>
      <c r="Y248" s="18" t="s">
        <v>71</v>
      </c>
      <c r="Z248" s="24">
        <v>1</v>
      </c>
      <c r="AA248" s="24"/>
      <c r="AB248" s="24"/>
      <c r="AC248" s="24"/>
      <c r="AD248" s="24"/>
      <c r="AE248" s="24"/>
      <c r="AF248" s="24"/>
      <c r="AG248" s="24">
        <v>1</v>
      </c>
      <c r="AH248" s="24">
        <v>1</v>
      </c>
      <c r="AI248" s="24"/>
      <c r="AJ248" s="24">
        <v>1</v>
      </c>
      <c r="AK248" s="58"/>
      <c r="AL248" s="38">
        <v>20211200016561</v>
      </c>
      <c r="AM248" s="66">
        <v>44484</v>
      </c>
      <c r="AN248" s="17">
        <f>(NETWORKDAYS.INTL(B248,AM248,1,FESTIVOS!B241:B338)-1)</f>
        <v>12</v>
      </c>
    </row>
    <row r="249" spans="1:40" ht="85.25" hidden="1" customHeight="1" x14ac:dyDescent="0.35">
      <c r="A249" s="9">
        <v>20211300012982</v>
      </c>
      <c r="B249" s="10">
        <v>44468</v>
      </c>
      <c r="C249" s="38">
        <v>15</v>
      </c>
      <c r="D249" s="12">
        <f>WORKDAY(B249,C249,FESTIVOS!B242:B339)</f>
        <v>44489</v>
      </c>
      <c r="E249" s="13" t="str">
        <f t="shared" ca="1" si="6"/>
        <v>Vencido hace-258días</v>
      </c>
      <c r="F249" s="14">
        <f t="shared" ca="1" si="7"/>
        <v>-258</v>
      </c>
      <c r="G249" s="18" t="s">
        <v>1203</v>
      </c>
      <c r="H249" s="52" t="s">
        <v>1204</v>
      </c>
      <c r="I249" s="18" t="s">
        <v>1205</v>
      </c>
      <c r="J249" s="24"/>
      <c r="K249" s="24">
        <v>1</v>
      </c>
      <c r="L249" s="24"/>
      <c r="M249" s="24"/>
      <c r="N249" s="24"/>
      <c r="O249" s="24"/>
      <c r="P249" s="24"/>
      <c r="Q249" s="24"/>
      <c r="R249" s="24">
        <v>1</v>
      </c>
      <c r="S249" s="24"/>
      <c r="T249" s="24"/>
      <c r="U249" s="24"/>
      <c r="V249" s="18" t="s">
        <v>74</v>
      </c>
      <c r="W249" s="18" t="s">
        <v>70</v>
      </c>
      <c r="X249" s="87" t="s">
        <v>1206</v>
      </c>
      <c r="Y249" s="18" t="s">
        <v>71</v>
      </c>
      <c r="Z249" s="24">
        <v>1</v>
      </c>
      <c r="AA249" s="24"/>
      <c r="AB249" s="24"/>
      <c r="AC249" s="24"/>
      <c r="AD249" s="24"/>
      <c r="AE249" s="24"/>
      <c r="AF249" s="24"/>
      <c r="AG249" s="24">
        <v>1</v>
      </c>
      <c r="AH249" s="24">
        <v>1</v>
      </c>
      <c r="AI249" s="24"/>
      <c r="AJ249" s="24">
        <v>1</v>
      </c>
      <c r="AK249" s="58"/>
      <c r="AL249" s="38">
        <v>20211200017871</v>
      </c>
      <c r="AM249" s="66">
        <v>44494</v>
      </c>
      <c r="AN249" s="17">
        <f>(NETWORKDAYS.INTL(B249,AM249,1,FESTIVOS!B242:B339)-1)</f>
        <v>18</v>
      </c>
    </row>
    <row r="250" spans="1:40" ht="85.25" hidden="1" customHeight="1" x14ac:dyDescent="0.35">
      <c r="A250" s="9">
        <v>20211300013212</v>
      </c>
      <c r="B250" s="10">
        <v>44469</v>
      </c>
      <c r="C250" s="38">
        <v>15</v>
      </c>
      <c r="D250" s="12">
        <f>WORKDAY(B250,C250,FESTIVOS!B243:B340)</f>
        <v>44490</v>
      </c>
      <c r="E250" s="13" t="str">
        <f t="shared" ca="1" si="6"/>
        <v>Vencido hace-257días</v>
      </c>
      <c r="F250" s="14">
        <f t="shared" ca="1" si="7"/>
        <v>-257</v>
      </c>
      <c r="G250" s="18" t="s">
        <v>1207</v>
      </c>
      <c r="H250" s="52" t="s">
        <v>1208</v>
      </c>
      <c r="I250" s="18" t="s">
        <v>487</v>
      </c>
      <c r="J250" s="24"/>
      <c r="K250" s="24">
        <v>1</v>
      </c>
      <c r="L250" s="24"/>
      <c r="M250" s="24"/>
      <c r="N250" s="24"/>
      <c r="O250" s="24"/>
      <c r="P250" s="24"/>
      <c r="Q250" s="24"/>
      <c r="R250" s="24">
        <v>1</v>
      </c>
      <c r="S250" s="24"/>
      <c r="T250" s="24"/>
      <c r="U250" s="24"/>
      <c r="V250" s="18" t="s">
        <v>77</v>
      </c>
      <c r="W250" s="18" t="s">
        <v>70</v>
      </c>
      <c r="X250" s="87" t="s">
        <v>1209</v>
      </c>
      <c r="Y250" s="18" t="s">
        <v>71</v>
      </c>
      <c r="Z250" s="24">
        <v>1</v>
      </c>
      <c r="AA250" s="24"/>
      <c r="AB250" s="24"/>
      <c r="AC250" s="24"/>
      <c r="AD250" s="24"/>
      <c r="AE250" s="24"/>
      <c r="AF250" s="24"/>
      <c r="AG250" s="24">
        <v>1</v>
      </c>
      <c r="AH250" s="24">
        <v>1</v>
      </c>
      <c r="AI250" s="24"/>
      <c r="AJ250" s="24">
        <v>1</v>
      </c>
      <c r="AK250" s="58"/>
      <c r="AL250" s="38">
        <v>20211200017501</v>
      </c>
      <c r="AM250" s="66">
        <v>44491</v>
      </c>
      <c r="AN250" s="17">
        <f>(NETWORKDAYS.INTL(B250,AM250,1,FESTIVOS!B243:B340)-1)</f>
        <v>16</v>
      </c>
    </row>
    <row r="251" spans="1:40" ht="85.25" hidden="1" customHeight="1" x14ac:dyDescent="0.35">
      <c r="A251" s="9">
        <v>20211400013192</v>
      </c>
      <c r="B251" s="10">
        <v>44469</v>
      </c>
      <c r="C251" s="38">
        <v>15</v>
      </c>
      <c r="D251" s="12">
        <f>WORKDAY(B251,C251,FESTIVOS!B244:B341)</f>
        <v>44490</v>
      </c>
      <c r="E251" s="13" t="str">
        <f t="shared" ca="1" si="6"/>
        <v>Vencido hace-257días</v>
      </c>
      <c r="F251" s="14">
        <f t="shared" ca="1" si="7"/>
        <v>-257</v>
      </c>
      <c r="G251" s="18" t="s">
        <v>1210</v>
      </c>
      <c r="H251" s="52">
        <v>61155555</v>
      </c>
      <c r="I251" s="18" t="s">
        <v>1211</v>
      </c>
      <c r="J251" s="24"/>
      <c r="K251" s="24">
        <v>1</v>
      </c>
      <c r="L251" s="24"/>
      <c r="M251" s="24"/>
      <c r="N251" s="24"/>
      <c r="O251" s="24"/>
      <c r="P251" s="24"/>
      <c r="Q251" s="24"/>
      <c r="R251" s="24">
        <v>1</v>
      </c>
      <c r="S251" s="24"/>
      <c r="T251" s="24"/>
      <c r="U251" s="24"/>
      <c r="V251" s="18" t="s">
        <v>1212</v>
      </c>
      <c r="W251" s="18" t="s">
        <v>395</v>
      </c>
      <c r="X251" s="87" t="s">
        <v>1213</v>
      </c>
      <c r="Y251" s="18" t="s">
        <v>267</v>
      </c>
      <c r="Z251" s="24">
        <v>1</v>
      </c>
      <c r="AA251" s="24"/>
      <c r="AB251" s="24"/>
      <c r="AC251" s="24"/>
      <c r="AD251" s="24"/>
      <c r="AE251" s="24">
        <v>1</v>
      </c>
      <c r="AF251" s="24"/>
      <c r="AG251" s="24"/>
      <c r="AH251" s="24">
        <v>1</v>
      </c>
      <c r="AI251" s="24"/>
      <c r="AJ251" s="24">
        <v>1</v>
      </c>
      <c r="AK251" s="58"/>
      <c r="AL251" s="38">
        <v>20211200015861</v>
      </c>
      <c r="AM251" s="66">
        <v>44482</v>
      </c>
      <c r="AN251" s="17">
        <f>(NETWORKDAYS.INTL(B251,AM251,1,FESTIVOS!B244:B341)-1)</f>
        <v>9</v>
      </c>
    </row>
    <row r="252" spans="1:40" ht="85.25" hidden="1" customHeight="1" x14ac:dyDescent="0.35">
      <c r="A252" s="9">
        <v>20211300013792</v>
      </c>
      <c r="B252" s="10">
        <v>44469</v>
      </c>
      <c r="C252" s="38">
        <v>15</v>
      </c>
      <c r="D252" s="12">
        <f>WORKDAY(B252,C252,FESTIVOS!B245:B342)</f>
        <v>44490</v>
      </c>
      <c r="E252" s="13" t="str">
        <f t="shared" ca="1" si="6"/>
        <v>Vencido hace-257días</v>
      </c>
      <c r="F252" s="14">
        <f t="shared" ca="1" si="7"/>
        <v>-257</v>
      </c>
      <c r="G252" s="18" t="s">
        <v>1214</v>
      </c>
      <c r="H252" s="52" t="s">
        <v>1215</v>
      </c>
      <c r="I252" s="18" t="s">
        <v>1216</v>
      </c>
      <c r="J252" s="24"/>
      <c r="K252" s="24">
        <v>1</v>
      </c>
      <c r="L252" s="24"/>
      <c r="M252" s="24"/>
      <c r="N252" s="24"/>
      <c r="O252" s="24"/>
      <c r="P252" s="24"/>
      <c r="Q252" s="24"/>
      <c r="R252" s="24">
        <v>1</v>
      </c>
      <c r="S252" s="24"/>
      <c r="T252" s="24"/>
      <c r="U252" s="24"/>
      <c r="V252" s="18" t="s">
        <v>77</v>
      </c>
      <c r="W252" s="18" t="s">
        <v>70</v>
      </c>
      <c r="X252" s="87" t="s">
        <v>1217</v>
      </c>
      <c r="Y252" s="18" t="s">
        <v>71</v>
      </c>
      <c r="Z252" s="24">
        <v>1</v>
      </c>
      <c r="AA252" s="24"/>
      <c r="AB252" s="24"/>
      <c r="AC252" s="24"/>
      <c r="AD252" s="24"/>
      <c r="AE252" s="24"/>
      <c r="AF252" s="24"/>
      <c r="AG252" s="24">
        <v>1</v>
      </c>
      <c r="AH252" s="24">
        <v>1</v>
      </c>
      <c r="AI252" s="24"/>
      <c r="AJ252" s="24">
        <v>1</v>
      </c>
      <c r="AK252" s="58"/>
      <c r="AL252" s="38">
        <v>20211200018171</v>
      </c>
      <c r="AM252" s="66">
        <v>44494</v>
      </c>
      <c r="AN252" s="17">
        <f>(NETWORKDAYS.INTL(B252,AM252,1,FESTIVOS!B245:B342)-1)</f>
        <v>17</v>
      </c>
    </row>
    <row r="253" spans="1:40" ht="85.25" hidden="1" customHeight="1" x14ac:dyDescent="0.35">
      <c r="A253" s="9">
        <v>20211300014292</v>
      </c>
      <c r="B253" s="10">
        <v>44477</v>
      </c>
      <c r="C253" s="38">
        <v>15</v>
      </c>
      <c r="D253" s="12">
        <f>WORKDAY(B253,C253,FESTIVOS!B246:B343)</f>
        <v>44498</v>
      </c>
      <c r="E253" s="13" t="str">
        <f t="shared" ca="1" si="6"/>
        <v>Vencido hace-249días</v>
      </c>
      <c r="F253" s="14">
        <f t="shared" ca="1" si="7"/>
        <v>-249</v>
      </c>
      <c r="G253" s="18" t="s">
        <v>1218</v>
      </c>
      <c r="H253" s="52" t="s">
        <v>1219</v>
      </c>
      <c r="I253" s="18" t="s">
        <v>1220</v>
      </c>
      <c r="J253" s="24"/>
      <c r="K253" s="24">
        <v>1</v>
      </c>
      <c r="L253" s="24"/>
      <c r="M253" s="24"/>
      <c r="N253" s="24"/>
      <c r="O253" s="24"/>
      <c r="P253" s="24"/>
      <c r="Q253" s="24"/>
      <c r="R253" s="24">
        <v>1</v>
      </c>
      <c r="S253" s="24"/>
      <c r="T253" s="24"/>
      <c r="U253" s="24"/>
      <c r="V253" s="18" t="s">
        <v>72</v>
      </c>
      <c r="W253" s="18" t="s">
        <v>70</v>
      </c>
      <c r="X253" s="87" t="s">
        <v>1221</v>
      </c>
      <c r="Y253" s="18" t="s">
        <v>71</v>
      </c>
      <c r="Z253" s="24">
        <v>1</v>
      </c>
      <c r="AA253" s="24"/>
      <c r="AB253" s="24"/>
      <c r="AC253" s="24"/>
      <c r="AD253" s="24"/>
      <c r="AE253" s="24"/>
      <c r="AF253" s="24"/>
      <c r="AG253" s="24">
        <v>1</v>
      </c>
      <c r="AH253" s="24">
        <v>1</v>
      </c>
      <c r="AI253" s="24"/>
      <c r="AJ253" s="24">
        <v>1</v>
      </c>
      <c r="AK253" s="58"/>
      <c r="AL253" s="38" t="s">
        <v>1222</v>
      </c>
      <c r="AM253" s="66">
        <v>44494</v>
      </c>
      <c r="AN253" s="17">
        <f>(NETWORKDAYS.INTL(B253,AM253,1,FESTIVOS!B246:B343)-1)</f>
        <v>11</v>
      </c>
    </row>
    <row r="254" spans="1:40" ht="85.25" hidden="1" customHeight="1" x14ac:dyDescent="0.35">
      <c r="A254" s="9">
        <v>20211300014322</v>
      </c>
      <c r="B254" s="10">
        <v>44474</v>
      </c>
      <c r="C254" s="38">
        <v>15</v>
      </c>
      <c r="D254" s="12">
        <f>WORKDAY(B254,C254,FESTIVOS!B247:B344)</f>
        <v>44495</v>
      </c>
      <c r="E254" s="13" t="str">
        <f t="shared" ca="1" si="6"/>
        <v>Vencido hace-252días</v>
      </c>
      <c r="F254" s="14">
        <f t="shared" ca="1" si="7"/>
        <v>-252</v>
      </c>
      <c r="G254" s="18" t="s">
        <v>1223</v>
      </c>
      <c r="H254" s="52" t="s">
        <v>1224</v>
      </c>
      <c r="I254" s="18" t="s">
        <v>1225</v>
      </c>
      <c r="J254" s="24"/>
      <c r="K254" s="24">
        <v>1</v>
      </c>
      <c r="L254" s="24"/>
      <c r="M254" s="24"/>
      <c r="N254" s="24"/>
      <c r="O254" s="24"/>
      <c r="P254" s="24"/>
      <c r="Q254" s="24"/>
      <c r="R254" s="24">
        <v>1</v>
      </c>
      <c r="S254" s="24"/>
      <c r="T254" s="24"/>
      <c r="U254" s="24"/>
      <c r="V254" s="18" t="s">
        <v>77</v>
      </c>
      <c r="W254" s="18" t="s">
        <v>70</v>
      </c>
      <c r="X254" s="87" t="s">
        <v>1226</v>
      </c>
      <c r="Y254" s="18" t="s">
        <v>71</v>
      </c>
      <c r="Z254" s="24">
        <v>1</v>
      </c>
      <c r="AA254" s="24"/>
      <c r="AB254" s="24"/>
      <c r="AC254" s="24"/>
      <c r="AD254" s="24"/>
      <c r="AE254" s="24"/>
      <c r="AF254" s="24"/>
      <c r="AG254" s="24">
        <v>1</v>
      </c>
      <c r="AH254" s="24">
        <v>1</v>
      </c>
      <c r="AI254" s="24"/>
      <c r="AJ254" s="24">
        <v>1</v>
      </c>
      <c r="AK254" s="58"/>
      <c r="AL254" s="38" t="s">
        <v>1227</v>
      </c>
      <c r="AM254" s="66">
        <v>44494</v>
      </c>
      <c r="AN254" s="17">
        <f>(NETWORKDAYS.INTL(B254,AM254,1,FESTIVOS!B247:B344)-1)</f>
        <v>14</v>
      </c>
    </row>
    <row r="255" spans="1:40" ht="85.25" hidden="1" customHeight="1" x14ac:dyDescent="0.35">
      <c r="A255" s="9">
        <v>20211300014682</v>
      </c>
      <c r="B255" s="10">
        <v>44474</v>
      </c>
      <c r="C255" s="38">
        <v>15</v>
      </c>
      <c r="D255" s="12">
        <f>WORKDAY(B255,C255,FESTIVOS!B248:B345)</f>
        <v>44495</v>
      </c>
      <c r="E255" s="13" t="str">
        <f t="shared" ca="1" si="6"/>
        <v>Vencido hace-252días</v>
      </c>
      <c r="F255" s="14">
        <f t="shared" ca="1" si="7"/>
        <v>-252</v>
      </c>
      <c r="G255" s="18" t="s">
        <v>1228</v>
      </c>
      <c r="H255" s="52" t="s">
        <v>1229</v>
      </c>
      <c r="I255" s="18" t="s">
        <v>1230</v>
      </c>
      <c r="J255" s="24"/>
      <c r="K255" s="24">
        <v>1</v>
      </c>
      <c r="L255" s="24"/>
      <c r="M255" s="24"/>
      <c r="N255" s="24"/>
      <c r="O255" s="24"/>
      <c r="P255" s="24"/>
      <c r="Q255" s="24"/>
      <c r="R255" s="24">
        <v>1</v>
      </c>
      <c r="S255" s="24"/>
      <c r="T255" s="24"/>
      <c r="U255" s="24"/>
      <c r="V255" s="18" t="s">
        <v>79</v>
      </c>
      <c r="W255" s="18" t="s">
        <v>70</v>
      </c>
      <c r="X255" s="87" t="s">
        <v>1231</v>
      </c>
      <c r="Y255" s="18" t="s">
        <v>71</v>
      </c>
      <c r="Z255" s="24"/>
      <c r="AA255" s="24"/>
      <c r="AB255" s="24"/>
      <c r="AC255" s="24"/>
      <c r="AD255" s="24"/>
      <c r="AE255" s="24"/>
      <c r="AF255" s="24"/>
      <c r="AG255" s="24"/>
      <c r="AH255" s="24">
        <v>1</v>
      </c>
      <c r="AI255" s="24"/>
      <c r="AJ255" s="24">
        <v>1</v>
      </c>
      <c r="AK255" s="58"/>
      <c r="AL255" s="38" t="s">
        <v>1232</v>
      </c>
      <c r="AM255" s="66">
        <v>44494</v>
      </c>
      <c r="AN255" s="17">
        <f>(NETWORKDAYS.INTL(B255,AM255,1,FESTIVOS!B248:B345)-1)</f>
        <v>14</v>
      </c>
    </row>
    <row r="256" spans="1:40" ht="85.25" hidden="1" customHeight="1" x14ac:dyDescent="0.35">
      <c r="A256" s="9">
        <v>20211300016222</v>
      </c>
      <c r="B256" s="10">
        <v>44475</v>
      </c>
      <c r="C256" s="38">
        <v>15</v>
      </c>
      <c r="D256" s="12">
        <f>WORKDAY(B256,C256,FESTIVOS!B249:B346)</f>
        <v>44496</v>
      </c>
      <c r="E256" s="13" t="str">
        <f t="shared" ca="1" si="6"/>
        <v>Vencido hace-251días</v>
      </c>
      <c r="F256" s="14">
        <f t="shared" ca="1" si="7"/>
        <v>-251</v>
      </c>
      <c r="G256" s="18" t="s">
        <v>1233</v>
      </c>
      <c r="H256" s="52" t="s">
        <v>1234</v>
      </c>
      <c r="I256" s="18" t="s">
        <v>1235</v>
      </c>
      <c r="J256" s="24"/>
      <c r="K256" s="24">
        <v>1</v>
      </c>
      <c r="L256" s="24"/>
      <c r="M256" s="24"/>
      <c r="N256" s="24"/>
      <c r="O256" s="24"/>
      <c r="P256" s="24"/>
      <c r="Q256" s="24"/>
      <c r="R256" s="24">
        <v>1</v>
      </c>
      <c r="S256" s="24"/>
      <c r="T256" s="24"/>
      <c r="U256" s="24"/>
      <c r="V256" s="18" t="s">
        <v>73</v>
      </c>
      <c r="W256" s="18" t="s">
        <v>70</v>
      </c>
      <c r="X256" s="87" t="s">
        <v>1236</v>
      </c>
      <c r="Y256" s="18" t="s">
        <v>71</v>
      </c>
      <c r="Z256" s="24">
        <v>1</v>
      </c>
      <c r="AA256" s="24"/>
      <c r="AB256" s="24"/>
      <c r="AC256" s="24"/>
      <c r="AD256" s="24"/>
      <c r="AE256" s="24"/>
      <c r="AF256" s="24"/>
      <c r="AG256" s="24">
        <v>1</v>
      </c>
      <c r="AH256" s="24">
        <v>1</v>
      </c>
      <c r="AI256" s="24"/>
      <c r="AJ256" s="24">
        <v>1</v>
      </c>
      <c r="AK256" s="58"/>
      <c r="AL256" s="38" t="s">
        <v>1237</v>
      </c>
      <c r="AM256" s="66">
        <v>44494</v>
      </c>
      <c r="AN256" s="17">
        <f>(NETWORKDAYS.INTL(B256,AM256,1,FESTIVOS!B249:B346)-1)</f>
        <v>13</v>
      </c>
    </row>
    <row r="257" spans="1:40" ht="85.25" hidden="1" customHeight="1" x14ac:dyDescent="0.35">
      <c r="A257" s="9">
        <v>20211300016892</v>
      </c>
      <c r="B257" s="10">
        <v>44476</v>
      </c>
      <c r="C257" s="38">
        <v>15</v>
      </c>
      <c r="D257" s="12">
        <f>WORKDAY(B257,C257,FESTIVOS!B250:B347)</f>
        <v>44497</v>
      </c>
      <c r="E257" s="13" t="str">
        <f t="shared" ca="1" si="6"/>
        <v>Vencido hace-250días</v>
      </c>
      <c r="F257" s="14">
        <f t="shared" ca="1" si="7"/>
        <v>-250</v>
      </c>
      <c r="G257" s="18" t="s">
        <v>1238</v>
      </c>
      <c r="H257" s="52" t="s">
        <v>1239</v>
      </c>
      <c r="I257" s="18" t="s">
        <v>1240</v>
      </c>
      <c r="J257" s="24"/>
      <c r="K257" s="24">
        <v>1</v>
      </c>
      <c r="L257" s="24"/>
      <c r="M257" s="24"/>
      <c r="N257" s="24"/>
      <c r="O257" s="24"/>
      <c r="P257" s="24"/>
      <c r="Q257" s="24"/>
      <c r="R257" s="24">
        <v>1</v>
      </c>
      <c r="S257" s="24"/>
      <c r="T257" s="24"/>
      <c r="U257" s="24"/>
      <c r="V257" s="18" t="s">
        <v>80</v>
      </c>
      <c r="W257" s="18" t="s">
        <v>70</v>
      </c>
      <c r="X257" s="87" t="s">
        <v>1241</v>
      </c>
      <c r="Y257" s="18" t="s">
        <v>71</v>
      </c>
      <c r="Z257" s="24">
        <v>1</v>
      </c>
      <c r="AA257" s="24"/>
      <c r="AB257" s="24"/>
      <c r="AC257" s="24"/>
      <c r="AD257" s="24"/>
      <c r="AE257" s="24"/>
      <c r="AF257" s="24"/>
      <c r="AG257" s="24">
        <v>1</v>
      </c>
      <c r="AH257" s="24">
        <v>1</v>
      </c>
      <c r="AI257" s="24"/>
      <c r="AJ257" s="24">
        <v>1</v>
      </c>
      <c r="AK257" s="58"/>
      <c r="AL257" s="38" t="s">
        <v>1242</v>
      </c>
      <c r="AM257" s="66">
        <v>44495</v>
      </c>
      <c r="AN257" s="17">
        <f>(NETWORKDAYS.INTL(B257,AM257,1,FESTIVOS!B250:B347)-1)</f>
        <v>13</v>
      </c>
    </row>
    <row r="258" spans="1:40" ht="85.25" hidden="1" customHeight="1" x14ac:dyDescent="0.35">
      <c r="A258" s="9">
        <v>20211300017302</v>
      </c>
      <c r="B258" s="10">
        <v>44477</v>
      </c>
      <c r="C258" s="38">
        <v>15</v>
      </c>
      <c r="D258" s="12">
        <f>WORKDAY(B258,C258,FESTIVOS!B251:B348)</f>
        <v>44498</v>
      </c>
      <c r="E258" s="13" t="str">
        <f t="shared" ca="1" si="6"/>
        <v>Vencido hace-249días</v>
      </c>
      <c r="F258" s="14">
        <f t="shared" ca="1" si="7"/>
        <v>-249</v>
      </c>
      <c r="G258" s="18" t="s">
        <v>1243</v>
      </c>
      <c r="H258" s="52" t="s">
        <v>1244</v>
      </c>
      <c r="I258" s="18" t="s">
        <v>1245</v>
      </c>
      <c r="J258" s="24"/>
      <c r="K258" s="24">
        <v>1</v>
      </c>
      <c r="L258" s="24"/>
      <c r="M258" s="24"/>
      <c r="N258" s="24"/>
      <c r="O258" s="24"/>
      <c r="P258" s="24"/>
      <c r="Q258" s="24"/>
      <c r="R258" s="24">
        <v>1</v>
      </c>
      <c r="S258" s="24"/>
      <c r="T258" s="24"/>
      <c r="U258" s="24"/>
      <c r="V258" s="18" t="s">
        <v>72</v>
      </c>
      <c r="W258" s="18" t="s">
        <v>70</v>
      </c>
      <c r="X258" s="87" t="s">
        <v>1246</v>
      </c>
      <c r="Y258" s="18" t="s">
        <v>71</v>
      </c>
      <c r="Z258" s="24">
        <v>1</v>
      </c>
      <c r="AA258" s="24"/>
      <c r="AB258" s="24"/>
      <c r="AC258" s="24"/>
      <c r="AD258" s="24"/>
      <c r="AE258" s="24">
        <v>1</v>
      </c>
      <c r="AF258" s="24"/>
      <c r="AG258" s="24"/>
      <c r="AH258" s="24">
        <v>1</v>
      </c>
      <c r="AI258" s="24"/>
      <c r="AJ258" s="24">
        <v>1</v>
      </c>
      <c r="AK258" s="58"/>
      <c r="AL258" s="38">
        <v>2021120017821</v>
      </c>
      <c r="AM258" s="66">
        <v>44494</v>
      </c>
      <c r="AN258" s="17">
        <f>(NETWORKDAYS.INTL(B258,AM258,1,FESTIVOS!B251:B348)-1)</f>
        <v>11</v>
      </c>
    </row>
    <row r="259" spans="1:40" ht="85.25" hidden="1" customHeight="1" x14ac:dyDescent="0.35">
      <c r="A259" s="9">
        <v>20211300017752</v>
      </c>
      <c r="B259" s="10">
        <v>44477</v>
      </c>
      <c r="C259" s="38">
        <v>15</v>
      </c>
      <c r="D259" s="12">
        <f>WORKDAY(B259,C259,FESTIVOS!B252:B349)</f>
        <v>44498</v>
      </c>
      <c r="E259" s="13" t="str">
        <f t="shared" ca="1" si="6"/>
        <v>Vencido hace-249días</v>
      </c>
      <c r="F259" s="14">
        <f t="shared" ca="1" si="7"/>
        <v>-249</v>
      </c>
      <c r="G259" s="18" t="s">
        <v>237</v>
      </c>
      <c r="H259" s="52" t="s">
        <v>1247</v>
      </c>
      <c r="I259" s="18" t="s">
        <v>1248</v>
      </c>
      <c r="J259" s="24"/>
      <c r="K259" s="24">
        <v>1</v>
      </c>
      <c r="L259" s="24"/>
      <c r="M259" s="24"/>
      <c r="N259" s="24"/>
      <c r="O259" s="24"/>
      <c r="P259" s="24"/>
      <c r="Q259" s="24"/>
      <c r="R259" s="24">
        <v>1</v>
      </c>
      <c r="S259" s="24"/>
      <c r="T259" s="24"/>
      <c r="U259" s="24"/>
      <c r="V259" s="18" t="s">
        <v>1249</v>
      </c>
      <c r="W259" s="18" t="s">
        <v>395</v>
      </c>
      <c r="X259" s="87" t="s">
        <v>1250</v>
      </c>
      <c r="Y259" s="18" t="s">
        <v>267</v>
      </c>
      <c r="Z259" s="24">
        <v>1</v>
      </c>
      <c r="AA259" s="24"/>
      <c r="AB259" s="24"/>
      <c r="AC259" s="24"/>
      <c r="AD259" s="24"/>
      <c r="AE259" s="24">
        <v>1</v>
      </c>
      <c r="AF259" s="24"/>
      <c r="AG259" s="24"/>
      <c r="AH259" s="24">
        <v>1</v>
      </c>
      <c r="AI259" s="24"/>
      <c r="AJ259" s="24">
        <v>1</v>
      </c>
      <c r="AK259" s="58"/>
      <c r="AL259" s="38">
        <v>20211200015981</v>
      </c>
      <c r="AM259" s="66">
        <v>44483</v>
      </c>
      <c r="AN259" s="17">
        <f>(NETWORKDAYS.INTL(B259,AM259,1,FESTIVOS!B252:B349)-1)</f>
        <v>4</v>
      </c>
    </row>
    <row r="260" spans="1:40" ht="85.25" hidden="1" customHeight="1" x14ac:dyDescent="0.35">
      <c r="A260" s="9">
        <v>20211300017372</v>
      </c>
      <c r="B260" s="10">
        <v>44477</v>
      </c>
      <c r="C260" s="38">
        <v>15</v>
      </c>
      <c r="D260" s="12">
        <f>WORKDAY(B260,C260,FESTIVOS!B253:B350)</f>
        <v>44498</v>
      </c>
      <c r="E260" s="13" t="str">
        <f t="shared" ca="1" si="6"/>
        <v>Vencido hace-249días</v>
      </c>
      <c r="F260" s="14">
        <f t="shared" ca="1" si="7"/>
        <v>-249</v>
      </c>
      <c r="G260" s="18" t="s">
        <v>1251</v>
      </c>
      <c r="H260" s="52" t="s">
        <v>1252</v>
      </c>
      <c r="I260" s="18" t="s">
        <v>1253</v>
      </c>
      <c r="J260" s="24"/>
      <c r="K260" s="24">
        <v>1</v>
      </c>
      <c r="L260" s="24"/>
      <c r="M260" s="24"/>
      <c r="N260" s="24"/>
      <c r="O260" s="24"/>
      <c r="P260" s="24"/>
      <c r="Q260" s="24"/>
      <c r="R260" s="24">
        <v>1</v>
      </c>
      <c r="S260" s="24"/>
      <c r="T260" s="24"/>
      <c r="U260" s="24"/>
      <c r="V260" s="18" t="s">
        <v>1254</v>
      </c>
      <c r="W260" s="18" t="s">
        <v>70</v>
      </c>
      <c r="X260" s="87" t="s">
        <v>1255</v>
      </c>
      <c r="Y260" s="18" t="s">
        <v>71</v>
      </c>
      <c r="Z260" s="24">
        <v>1</v>
      </c>
      <c r="AA260" s="24"/>
      <c r="AB260" s="24"/>
      <c r="AC260" s="24"/>
      <c r="AD260" s="24"/>
      <c r="AE260" s="24"/>
      <c r="AF260" s="24"/>
      <c r="AG260" s="24">
        <v>1</v>
      </c>
      <c r="AH260" s="24">
        <v>1</v>
      </c>
      <c r="AI260" s="24"/>
      <c r="AJ260" s="24">
        <v>1</v>
      </c>
      <c r="AK260" s="58"/>
      <c r="AL260" s="38" t="s">
        <v>1256</v>
      </c>
      <c r="AM260" s="66">
        <v>44495</v>
      </c>
      <c r="AN260" s="17">
        <f>(NETWORKDAYS.INTL(B260,AM260,1,FESTIVOS!B253:B350)-1)</f>
        <v>12</v>
      </c>
    </row>
    <row r="261" spans="1:40" ht="85.25" hidden="1" customHeight="1" x14ac:dyDescent="0.35">
      <c r="A261" s="9">
        <v>20211400018092</v>
      </c>
      <c r="B261" s="10">
        <v>44480</v>
      </c>
      <c r="C261" s="38">
        <v>15</v>
      </c>
      <c r="D261" s="12">
        <f>WORKDAY(B261,C261,FESTIVOS!B254:B351)</f>
        <v>44501</v>
      </c>
      <c r="E261" s="13" t="str">
        <f t="shared" ca="1" si="6"/>
        <v>Vencido hace-246días</v>
      </c>
      <c r="F261" s="14">
        <f t="shared" ca="1" si="7"/>
        <v>-246</v>
      </c>
      <c r="G261" s="18" t="s">
        <v>1257</v>
      </c>
      <c r="H261" s="52">
        <v>3135703977</v>
      </c>
      <c r="I261" s="18" t="s">
        <v>1258</v>
      </c>
      <c r="J261" s="24"/>
      <c r="K261" s="24">
        <v>1</v>
      </c>
      <c r="L261" s="24"/>
      <c r="M261" s="24"/>
      <c r="N261" s="24"/>
      <c r="O261" s="24"/>
      <c r="P261" s="24"/>
      <c r="Q261" s="24"/>
      <c r="R261" s="24">
        <v>1</v>
      </c>
      <c r="S261" s="24"/>
      <c r="T261" s="24"/>
      <c r="U261" s="24"/>
      <c r="V261" s="18" t="s">
        <v>1259</v>
      </c>
      <c r="W261" s="18" t="s">
        <v>1260</v>
      </c>
      <c r="X261" s="87" t="s">
        <v>1261</v>
      </c>
      <c r="Y261" s="18" t="s">
        <v>267</v>
      </c>
      <c r="Z261" s="24">
        <v>1</v>
      </c>
      <c r="AA261" s="24"/>
      <c r="AB261" s="24"/>
      <c r="AC261" s="24"/>
      <c r="AD261" s="24"/>
      <c r="AE261" s="24"/>
      <c r="AF261" s="24"/>
      <c r="AG261" s="24">
        <v>1</v>
      </c>
      <c r="AH261" s="24">
        <v>1</v>
      </c>
      <c r="AI261" s="24"/>
      <c r="AJ261" s="24">
        <v>1</v>
      </c>
      <c r="AK261" s="58"/>
      <c r="AL261" s="38" t="s">
        <v>1262</v>
      </c>
      <c r="AM261" s="66">
        <v>44481</v>
      </c>
      <c r="AN261" s="17">
        <f>(NETWORKDAYS.INTL(B261,AM261,1,FESTIVOS!B254:B351)-1)</f>
        <v>1</v>
      </c>
    </row>
    <row r="262" spans="1:40" ht="85.25" hidden="1" customHeight="1" x14ac:dyDescent="0.35">
      <c r="A262" s="9">
        <v>20211300018512</v>
      </c>
      <c r="B262" s="10">
        <v>44480</v>
      </c>
      <c r="C262" s="38">
        <v>15</v>
      </c>
      <c r="D262" s="12">
        <f>WORKDAY(B262,C262,FESTIVOS!B255:B352)</f>
        <v>44501</v>
      </c>
      <c r="E262" s="13" t="str">
        <f t="shared" ca="1" si="6"/>
        <v>Vencido hace-246días</v>
      </c>
      <c r="F262" s="14">
        <f t="shared" ca="1" si="7"/>
        <v>-246</v>
      </c>
      <c r="G262" s="18" t="s">
        <v>1263</v>
      </c>
      <c r="H262" s="52">
        <v>3002458233</v>
      </c>
      <c r="I262" s="18" t="s">
        <v>1264</v>
      </c>
      <c r="J262" s="24"/>
      <c r="K262" s="24">
        <v>1</v>
      </c>
      <c r="L262" s="24"/>
      <c r="M262" s="24"/>
      <c r="N262" s="24"/>
      <c r="O262" s="24"/>
      <c r="P262" s="24"/>
      <c r="Q262" s="24"/>
      <c r="R262" s="24">
        <v>1</v>
      </c>
      <c r="S262" s="24"/>
      <c r="T262" s="24"/>
      <c r="U262" s="24"/>
      <c r="V262" s="18" t="s">
        <v>1265</v>
      </c>
      <c r="W262" s="18" t="s">
        <v>1266</v>
      </c>
      <c r="X262" s="87" t="s">
        <v>1267</v>
      </c>
      <c r="Y262" s="18" t="s">
        <v>267</v>
      </c>
      <c r="Z262" s="24">
        <v>1</v>
      </c>
      <c r="AA262" s="24"/>
      <c r="AB262" s="24"/>
      <c r="AC262" s="24"/>
      <c r="AD262" s="24"/>
      <c r="AE262" s="24"/>
      <c r="AF262" s="24"/>
      <c r="AG262" s="24">
        <v>1</v>
      </c>
      <c r="AH262" s="24">
        <v>1</v>
      </c>
      <c r="AI262" s="24"/>
      <c r="AJ262" s="24">
        <v>1</v>
      </c>
      <c r="AK262" s="58"/>
      <c r="AL262" s="38">
        <v>20211200019691</v>
      </c>
      <c r="AM262" s="66">
        <v>44498</v>
      </c>
      <c r="AN262" s="17">
        <f>(NETWORKDAYS.INTL(B262,AM262,1,FESTIVOS!B255:B352)-1)</f>
        <v>14</v>
      </c>
    </row>
    <row r="263" spans="1:40" ht="85.25" hidden="1" customHeight="1" x14ac:dyDescent="0.35">
      <c r="A263" s="9">
        <v>20211300018192</v>
      </c>
      <c r="B263" s="10">
        <v>44480</v>
      </c>
      <c r="C263" s="38">
        <v>15</v>
      </c>
      <c r="D263" s="12">
        <f>WORKDAY(B263,C263,FESTIVOS!B256:B353)</f>
        <v>44501</v>
      </c>
      <c r="E263" s="13" t="str">
        <f t="shared" ca="1" si="6"/>
        <v>Vencido hace-246días</v>
      </c>
      <c r="F263" s="14">
        <f t="shared" ca="1" si="7"/>
        <v>-246</v>
      </c>
      <c r="G263" s="18" t="s">
        <v>1268</v>
      </c>
      <c r="H263" s="52" t="s">
        <v>1269</v>
      </c>
      <c r="I263" s="18" t="s">
        <v>1270</v>
      </c>
      <c r="J263" s="24"/>
      <c r="K263" s="24">
        <v>1</v>
      </c>
      <c r="L263" s="24"/>
      <c r="M263" s="24"/>
      <c r="N263" s="24"/>
      <c r="O263" s="24"/>
      <c r="P263" s="24"/>
      <c r="Q263" s="24"/>
      <c r="R263" s="24">
        <v>1</v>
      </c>
      <c r="S263" s="24"/>
      <c r="T263" s="24"/>
      <c r="U263" s="24"/>
      <c r="V263" s="18" t="s">
        <v>73</v>
      </c>
      <c r="W263" s="18" t="s">
        <v>70</v>
      </c>
      <c r="X263" s="87" t="s">
        <v>1271</v>
      </c>
      <c r="Y263" s="18" t="s">
        <v>71</v>
      </c>
      <c r="Z263" s="24">
        <v>1</v>
      </c>
      <c r="AA263" s="24"/>
      <c r="AB263" s="24"/>
      <c r="AC263" s="24"/>
      <c r="AD263" s="24"/>
      <c r="AE263" s="24"/>
      <c r="AF263" s="24"/>
      <c r="AG263" s="24">
        <v>1</v>
      </c>
      <c r="AH263" s="24">
        <v>1</v>
      </c>
      <c r="AI263" s="24"/>
      <c r="AJ263" s="24">
        <v>1</v>
      </c>
      <c r="AK263" s="58"/>
      <c r="AL263" s="38" t="s">
        <v>1272</v>
      </c>
      <c r="AM263" s="66">
        <v>44495</v>
      </c>
      <c r="AN263" s="17">
        <f>(NETWORKDAYS.INTL(B263,AM263,1,FESTIVOS!B256:B353)-1)</f>
        <v>11</v>
      </c>
    </row>
    <row r="264" spans="1:40" ht="85.25" hidden="1" customHeight="1" x14ac:dyDescent="0.35">
      <c r="A264" s="9">
        <v>20211300018802</v>
      </c>
      <c r="B264" s="10">
        <v>44481</v>
      </c>
      <c r="C264" s="38">
        <v>15</v>
      </c>
      <c r="D264" s="12">
        <f>WORKDAY(B264,C264,FESTIVOS!B257:B354)</f>
        <v>44502</v>
      </c>
      <c r="E264" s="13" t="str">
        <f t="shared" ca="1" si="6"/>
        <v>Vencido hace-245días</v>
      </c>
      <c r="F264" s="14">
        <f t="shared" ca="1" si="7"/>
        <v>-245</v>
      </c>
      <c r="G264" s="18" t="s">
        <v>1273</v>
      </c>
      <c r="H264" s="52" t="s">
        <v>1274</v>
      </c>
      <c r="I264" s="18" t="s">
        <v>1275</v>
      </c>
      <c r="J264" s="24"/>
      <c r="K264" s="24">
        <v>1</v>
      </c>
      <c r="L264" s="24"/>
      <c r="M264" s="24"/>
      <c r="N264" s="24"/>
      <c r="O264" s="24"/>
      <c r="P264" s="24"/>
      <c r="Q264" s="24"/>
      <c r="R264" s="24">
        <v>1</v>
      </c>
      <c r="S264" s="24"/>
      <c r="T264" s="24"/>
      <c r="U264" s="24"/>
      <c r="V264" s="18" t="s">
        <v>77</v>
      </c>
      <c r="W264" s="18" t="s">
        <v>70</v>
      </c>
      <c r="X264" s="87" t="s">
        <v>1276</v>
      </c>
      <c r="Y264" s="18" t="s">
        <v>71</v>
      </c>
      <c r="Z264" s="24">
        <v>1</v>
      </c>
      <c r="AA264" s="24"/>
      <c r="AB264" s="24"/>
      <c r="AC264" s="24"/>
      <c r="AD264" s="24"/>
      <c r="AE264" s="24"/>
      <c r="AF264" s="24"/>
      <c r="AG264" s="24">
        <v>1</v>
      </c>
      <c r="AH264" s="24">
        <v>1</v>
      </c>
      <c r="AI264" s="24"/>
      <c r="AJ264" s="24">
        <v>1</v>
      </c>
      <c r="AK264" s="58"/>
      <c r="AL264" s="38" t="s">
        <v>1277</v>
      </c>
      <c r="AM264" s="66">
        <v>44494</v>
      </c>
      <c r="AN264" s="17">
        <f>(NETWORKDAYS.INTL(B264,AM264,1,FESTIVOS!B257:B354)-1)</f>
        <v>9</v>
      </c>
    </row>
    <row r="265" spans="1:40" ht="85.25" hidden="1" customHeight="1" x14ac:dyDescent="0.35">
      <c r="A265" s="9">
        <v>20211300018742</v>
      </c>
      <c r="B265" s="10">
        <v>44481</v>
      </c>
      <c r="C265" s="38">
        <v>15</v>
      </c>
      <c r="D265" s="12">
        <f>WORKDAY(B265,C265,FESTIVOS!B258:B355)</f>
        <v>44502</v>
      </c>
      <c r="E265" s="13" t="str">
        <f t="shared" ca="1" si="6"/>
        <v>Vencido hace-245días</v>
      </c>
      <c r="F265" s="14">
        <f t="shared" ca="1" si="7"/>
        <v>-245</v>
      </c>
      <c r="G265" s="18" t="s">
        <v>1278</v>
      </c>
      <c r="H265" s="52" t="s">
        <v>1279</v>
      </c>
      <c r="I265" s="18" t="s">
        <v>1280</v>
      </c>
      <c r="J265" s="24"/>
      <c r="K265" s="24">
        <v>1</v>
      </c>
      <c r="L265" s="24"/>
      <c r="M265" s="24"/>
      <c r="N265" s="24"/>
      <c r="O265" s="24"/>
      <c r="P265" s="24"/>
      <c r="Q265" s="24"/>
      <c r="R265" s="24">
        <v>1</v>
      </c>
      <c r="S265" s="24"/>
      <c r="T265" s="24"/>
      <c r="U265" s="24"/>
      <c r="V265" s="18" t="s">
        <v>1281</v>
      </c>
      <c r="W265" s="18" t="s">
        <v>70</v>
      </c>
      <c r="X265" s="87" t="s">
        <v>1282</v>
      </c>
      <c r="Y265" s="18" t="s">
        <v>71</v>
      </c>
      <c r="Z265" s="24">
        <v>1</v>
      </c>
      <c r="AA265" s="24"/>
      <c r="AB265" s="24"/>
      <c r="AC265" s="24"/>
      <c r="AD265" s="24"/>
      <c r="AE265" s="24"/>
      <c r="AF265" s="24"/>
      <c r="AG265" s="24">
        <v>1</v>
      </c>
      <c r="AH265" s="24">
        <v>1</v>
      </c>
      <c r="AI265" s="24"/>
      <c r="AJ265" s="24">
        <v>1</v>
      </c>
      <c r="AK265" s="58"/>
      <c r="AL265" s="38">
        <v>202112000019701</v>
      </c>
      <c r="AM265" s="66">
        <v>44498</v>
      </c>
      <c r="AN265" s="17">
        <f>(NETWORKDAYS.INTL(B265,AM265,1,FESTIVOS!B258:B355)-1)</f>
        <v>13</v>
      </c>
    </row>
    <row r="266" spans="1:40" ht="85.25" hidden="1" customHeight="1" x14ac:dyDescent="0.35">
      <c r="A266" s="9">
        <v>20211300019602</v>
      </c>
      <c r="B266" s="10">
        <v>44483</v>
      </c>
      <c r="C266" s="38">
        <v>15</v>
      </c>
      <c r="D266" s="12">
        <f>WORKDAY(B266,C266,FESTIVOS!B259:B356)</f>
        <v>44504</v>
      </c>
      <c r="E266" s="13" t="str">
        <f t="shared" ref="E266:E296" ca="1" si="8">IF(F266&lt;0,"Vencido hace"&amp;F266&amp;"días",IF(F266=0,"Vence hoy",IF(F266&lt;4,"Tiene "&amp;F266&amp;" días","Faltan "&amp;F266&amp;" días")))</f>
        <v>Vencido hace-243días</v>
      </c>
      <c r="F266" s="14">
        <f t="shared" ref="F266:F296" ca="1" si="9">D266-$D$4</f>
        <v>-243</v>
      </c>
      <c r="G266" s="18" t="s">
        <v>81</v>
      </c>
      <c r="H266" s="52" t="s">
        <v>82</v>
      </c>
      <c r="I266" s="18" t="s">
        <v>83</v>
      </c>
      <c r="J266" s="24"/>
      <c r="K266" s="24">
        <v>1</v>
      </c>
      <c r="L266" s="24"/>
      <c r="M266" s="24"/>
      <c r="N266" s="24"/>
      <c r="O266" s="24"/>
      <c r="P266" s="24"/>
      <c r="Q266" s="24"/>
      <c r="R266" s="24">
        <v>1</v>
      </c>
      <c r="S266" s="24"/>
      <c r="T266" s="24"/>
      <c r="U266" s="24"/>
      <c r="V266" s="18" t="s">
        <v>72</v>
      </c>
      <c r="W266" s="18" t="s">
        <v>70</v>
      </c>
      <c r="X266" s="87" t="s">
        <v>128</v>
      </c>
      <c r="Y266" s="18" t="s">
        <v>71</v>
      </c>
      <c r="Z266" s="24">
        <v>1</v>
      </c>
      <c r="AA266" s="24"/>
      <c r="AB266" s="24"/>
      <c r="AC266" s="24"/>
      <c r="AD266" s="24"/>
      <c r="AE266" s="24">
        <v>1</v>
      </c>
      <c r="AF266" s="24"/>
      <c r="AG266" s="24"/>
      <c r="AH266" s="24">
        <v>1</v>
      </c>
      <c r="AI266" s="24"/>
      <c r="AJ266" s="24">
        <v>1</v>
      </c>
      <c r="AK266" s="58"/>
      <c r="AL266" s="38">
        <v>20211200024301</v>
      </c>
      <c r="AM266" s="66">
        <v>44512</v>
      </c>
      <c r="AN266" s="17">
        <f>(NETWORKDAYS.INTL(B266,AM266,1,FESTIVOS!B259:B356)-1)</f>
        <v>21</v>
      </c>
    </row>
    <row r="267" spans="1:40" ht="85.25" hidden="1" customHeight="1" x14ac:dyDescent="0.35">
      <c r="A267" s="9">
        <v>20211300019862</v>
      </c>
      <c r="B267" s="10">
        <v>44484</v>
      </c>
      <c r="C267" s="38">
        <v>15</v>
      </c>
      <c r="D267" s="12">
        <f>WORKDAY(B267,C267,FESTIVOS!B260:B357)</f>
        <v>44505</v>
      </c>
      <c r="E267" s="13" t="str">
        <f t="shared" ca="1" si="8"/>
        <v>Vencido hace-242días</v>
      </c>
      <c r="F267" s="14">
        <f t="shared" ca="1" si="9"/>
        <v>-242</v>
      </c>
      <c r="G267" s="18" t="s">
        <v>84</v>
      </c>
      <c r="H267" s="52" t="s">
        <v>68</v>
      </c>
      <c r="I267" s="18" t="s">
        <v>69</v>
      </c>
      <c r="J267" s="24"/>
      <c r="K267" s="24">
        <v>1</v>
      </c>
      <c r="L267" s="24"/>
      <c r="M267" s="24"/>
      <c r="N267" s="24"/>
      <c r="O267" s="24"/>
      <c r="P267" s="24"/>
      <c r="Q267" s="24"/>
      <c r="R267" s="24">
        <v>1</v>
      </c>
      <c r="S267" s="24"/>
      <c r="T267" s="24"/>
      <c r="U267" s="24"/>
      <c r="V267" s="18" t="s">
        <v>73</v>
      </c>
      <c r="W267" s="18" t="s">
        <v>70</v>
      </c>
      <c r="X267" s="87" t="s">
        <v>129</v>
      </c>
      <c r="Y267" s="18" t="s">
        <v>71</v>
      </c>
      <c r="Z267" s="24">
        <v>1</v>
      </c>
      <c r="AA267" s="24"/>
      <c r="AB267" s="24"/>
      <c r="AC267" s="24"/>
      <c r="AD267" s="24"/>
      <c r="AE267" s="24"/>
      <c r="AF267" s="24"/>
      <c r="AG267" s="24">
        <v>1</v>
      </c>
      <c r="AH267" s="24">
        <v>1</v>
      </c>
      <c r="AI267" s="24"/>
      <c r="AJ267" s="24">
        <v>1</v>
      </c>
      <c r="AK267" s="58"/>
      <c r="AL267" s="38">
        <v>20211200021681</v>
      </c>
      <c r="AM267" s="66">
        <v>44504</v>
      </c>
      <c r="AN267" s="17">
        <f>(NETWORKDAYS.INTL(B267,AM267,1,FESTIVOS!B260:B357)-1)</f>
        <v>14</v>
      </c>
    </row>
    <row r="268" spans="1:40" ht="85.25" hidden="1" customHeight="1" x14ac:dyDescent="0.35">
      <c r="A268" s="9">
        <v>20211300019982</v>
      </c>
      <c r="B268" s="10">
        <v>44484</v>
      </c>
      <c r="C268" s="38">
        <v>15</v>
      </c>
      <c r="D268" s="12">
        <f>WORKDAY(B268,C268,FESTIVOS!B261:B358)</f>
        <v>44505</v>
      </c>
      <c r="E268" s="13" t="str">
        <f t="shared" ca="1" si="8"/>
        <v>Vencido hace-242días</v>
      </c>
      <c r="F268" s="14">
        <f t="shared" ca="1" si="9"/>
        <v>-242</v>
      </c>
      <c r="G268" s="18" t="s">
        <v>85</v>
      </c>
      <c r="H268" s="52" t="s">
        <v>86</v>
      </c>
      <c r="I268" s="18" t="s">
        <v>87</v>
      </c>
      <c r="J268" s="24"/>
      <c r="K268" s="24">
        <v>1</v>
      </c>
      <c r="L268" s="24"/>
      <c r="M268" s="24"/>
      <c r="N268" s="24"/>
      <c r="O268" s="24"/>
      <c r="P268" s="24"/>
      <c r="Q268" s="24"/>
      <c r="R268" s="24">
        <v>1</v>
      </c>
      <c r="S268" s="24"/>
      <c r="T268" s="24"/>
      <c r="U268" s="24"/>
      <c r="V268" s="18" t="s">
        <v>73</v>
      </c>
      <c r="W268" s="18" t="s">
        <v>70</v>
      </c>
      <c r="X268" s="87" t="s">
        <v>119</v>
      </c>
      <c r="Y268" s="18" t="s">
        <v>71</v>
      </c>
      <c r="Z268" s="24">
        <v>1</v>
      </c>
      <c r="AA268" s="24"/>
      <c r="AB268" s="24"/>
      <c r="AC268" s="24"/>
      <c r="AD268" s="24"/>
      <c r="AE268" s="24"/>
      <c r="AF268" s="24"/>
      <c r="AG268" s="24">
        <v>1</v>
      </c>
      <c r="AH268" s="24">
        <v>1</v>
      </c>
      <c r="AI268" s="24"/>
      <c r="AJ268" s="24">
        <v>1</v>
      </c>
      <c r="AK268" s="58"/>
      <c r="AL268" s="38">
        <v>20211200020761</v>
      </c>
      <c r="AM268" s="66">
        <v>44503</v>
      </c>
      <c r="AN268" s="17">
        <f>(NETWORKDAYS.INTL(B268,AM268,1,FESTIVOS!B261:B358)-1)</f>
        <v>13</v>
      </c>
    </row>
    <row r="269" spans="1:40" ht="85.25" hidden="1" customHeight="1" x14ac:dyDescent="0.35">
      <c r="A269" s="9">
        <v>20211400020452</v>
      </c>
      <c r="B269" s="10">
        <v>44488</v>
      </c>
      <c r="C269" s="38">
        <v>15</v>
      </c>
      <c r="D269" s="12">
        <f>WORKDAY(B269,C269,FESTIVOS!B262:B359)</f>
        <v>44509</v>
      </c>
      <c r="E269" s="13" t="str">
        <f t="shared" ca="1" si="8"/>
        <v>Vencido hace-238días</v>
      </c>
      <c r="F269" s="14">
        <f t="shared" ca="1" si="9"/>
        <v>-238</v>
      </c>
      <c r="G269" s="18" t="s">
        <v>120</v>
      </c>
      <c r="H269" s="52" t="s">
        <v>121</v>
      </c>
      <c r="I269" s="18" t="s">
        <v>122</v>
      </c>
      <c r="J269" s="24"/>
      <c r="K269" s="24"/>
      <c r="L269" s="24"/>
      <c r="M269" s="24">
        <v>1</v>
      </c>
      <c r="N269" s="24"/>
      <c r="O269" s="24"/>
      <c r="P269" s="24"/>
      <c r="Q269" s="24"/>
      <c r="R269" s="24">
        <v>1</v>
      </c>
      <c r="S269" s="24"/>
      <c r="T269" s="24"/>
      <c r="U269" s="24"/>
      <c r="V269" s="18" t="s">
        <v>123</v>
      </c>
      <c r="W269" s="18" t="s">
        <v>124</v>
      </c>
      <c r="X269" s="87" t="s">
        <v>125</v>
      </c>
      <c r="Y269" s="18" t="s">
        <v>71</v>
      </c>
      <c r="Z269" s="24">
        <v>1</v>
      </c>
      <c r="AA269" s="24"/>
      <c r="AB269" s="24"/>
      <c r="AC269" s="24"/>
      <c r="AD269" s="24"/>
      <c r="AE269" s="24"/>
      <c r="AF269" s="24"/>
      <c r="AG269" s="24">
        <v>1</v>
      </c>
      <c r="AH269" s="24">
        <v>1</v>
      </c>
      <c r="AI269" s="24"/>
      <c r="AJ269" s="24">
        <v>1</v>
      </c>
      <c r="AK269" s="58"/>
      <c r="AL269" s="38">
        <v>20211200020711</v>
      </c>
      <c r="AM269" s="66">
        <v>44503</v>
      </c>
      <c r="AN269" s="17">
        <f>(NETWORKDAYS.INTL(B269,AM269,1,FESTIVOS!B262:B359)-1)</f>
        <v>11</v>
      </c>
    </row>
    <row r="270" spans="1:40" ht="85.25" hidden="1" customHeight="1" x14ac:dyDescent="0.35">
      <c r="A270" s="9">
        <v>20211300020462</v>
      </c>
      <c r="B270" s="10">
        <v>44488</v>
      </c>
      <c r="C270" s="38">
        <v>15</v>
      </c>
      <c r="D270" s="12">
        <f>WORKDAY(B270,C270,FESTIVOS!B263:B360)</f>
        <v>44509</v>
      </c>
      <c r="E270" s="13" t="str">
        <f t="shared" ca="1" si="8"/>
        <v>Vencido hace-238días</v>
      </c>
      <c r="F270" s="14">
        <f t="shared" ca="1" si="9"/>
        <v>-238</v>
      </c>
      <c r="G270" s="18" t="s">
        <v>88</v>
      </c>
      <c r="H270" s="52" t="s">
        <v>89</v>
      </c>
      <c r="I270" s="18" t="s">
        <v>90</v>
      </c>
      <c r="J270" s="24"/>
      <c r="K270" s="24">
        <v>1</v>
      </c>
      <c r="L270" s="24"/>
      <c r="M270" s="24"/>
      <c r="N270" s="24"/>
      <c r="O270" s="24"/>
      <c r="P270" s="24"/>
      <c r="Q270" s="24"/>
      <c r="R270" s="24">
        <v>1</v>
      </c>
      <c r="S270" s="24"/>
      <c r="T270" s="24"/>
      <c r="U270" s="24"/>
      <c r="V270" s="18" t="s">
        <v>72</v>
      </c>
      <c r="W270" s="18" t="s">
        <v>70</v>
      </c>
      <c r="X270" s="87" t="s">
        <v>126</v>
      </c>
      <c r="Y270" s="18" t="s">
        <v>71</v>
      </c>
      <c r="Z270" s="24">
        <v>1</v>
      </c>
      <c r="AA270" s="24"/>
      <c r="AB270" s="24"/>
      <c r="AC270" s="24"/>
      <c r="AD270" s="24"/>
      <c r="AE270" s="24"/>
      <c r="AF270" s="24"/>
      <c r="AG270" s="24">
        <v>1</v>
      </c>
      <c r="AH270" s="24">
        <v>1</v>
      </c>
      <c r="AI270" s="24"/>
      <c r="AJ270" s="24">
        <v>1</v>
      </c>
      <c r="AK270" s="58"/>
      <c r="AL270" s="38">
        <v>20211200020641</v>
      </c>
      <c r="AM270" s="66">
        <v>44503</v>
      </c>
      <c r="AN270" s="17">
        <f>(NETWORKDAYS.INTL(B270,AM270,1,FESTIVOS!B263:B360)-1)</f>
        <v>11</v>
      </c>
    </row>
    <row r="271" spans="1:40" ht="85.25" hidden="1" customHeight="1" x14ac:dyDescent="0.35">
      <c r="A271" s="9">
        <v>20211200020532</v>
      </c>
      <c r="B271" s="10">
        <v>44488</v>
      </c>
      <c r="C271" s="38">
        <v>15</v>
      </c>
      <c r="D271" s="12">
        <f>WORKDAY(B271,C271,FESTIVOS!B264:B361)</f>
        <v>44509</v>
      </c>
      <c r="E271" s="13" t="str">
        <f t="shared" ca="1" si="8"/>
        <v>Vencido hace-238días</v>
      </c>
      <c r="F271" s="14">
        <f t="shared" ca="1" si="9"/>
        <v>-238</v>
      </c>
      <c r="G271" s="18" t="s">
        <v>91</v>
      </c>
      <c r="H271" s="52" t="s">
        <v>92</v>
      </c>
      <c r="I271" s="18" t="s">
        <v>93</v>
      </c>
      <c r="J271" s="24"/>
      <c r="K271" s="24">
        <v>1</v>
      </c>
      <c r="L271" s="24"/>
      <c r="M271" s="24"/>
      <c r="N271" s="24"/>
      <c r="O271" s="24"/>
      <c r="P271" s="24"/>
      <c r="Q271" s="24"/>
      <c r="R271" s="24">
        <v>1</v>
      </c>
      <c r="S271" s="24"/>
      <c r="T271" s="24"/>
      <c r="U271" s="24"/>
      <c r="V271" s="18" t="s">
        <v>73</v>
      </c>
      <c r="W271" s="18" t="s">
        <v>70</v>
      </c>
      <c r="X271" s="87" t="s">
        <v>127</v>
      </c>
      <c r="Y271" s="18" t="s">
        <v>71</v>
      </c>
      <c r="Z271" s="24">
        <v>1</v>
      </c>
      <c r="AA271" s="24"/>
      <c r="AB271" s="24"/>
      <c r="AC271" s="24"/>
      <c r="AD271" s="24"/>
      <c r="AE271" s="24"/>
      <c r="AF271" s="24"/>
      <c r="AG271" s="24">
        <v>1</v>
      </c>
      <c r="AH271" s="24">
        <v>1</v>
      </c>
      <c r="AI271" s="24"/>
      <c r="AJ271" s="24">
        <v>1</v>
      </c>
      <c r="AK271" s="58"/>
      <c r="AL271" s="38">
        <v>20211200020741</v>
      </c>
      <c r="AM271" s="66">
        <v>44503</v>
      </c>
      <c r="AN271" s="17">
        <f>(NETWORKDAYS.INTL(B271,AM271,1,FESTIVOS!B264:B361)-1)</f>
        <v>11</v>
      </c>
    </row>
    <row r="272" spans="1:40" ht="85.25" hidden="1" customHeight="1" x14ac:dyDescent="0.35">
      <c r="A272" s="9">
        <v>20211300020932</v>
      </c>
      <c r="B272" s="10">
        <v>44489</v>
      </c>
      <c r="C272" s="38">
        <v>15</v>
      </c>
      <c r="D272" s="12">
        <f>WORKDAY(B272,C272,FESTIVOS!B265:B362)</f>
        <v>44510</v>
      </c>
      <c r="E272" s="13" t="str">
        <f t="shared" ca="1" si="8"/>
        <v>Vencido hace-237días</v>
      </c>
      <c r="F272" s="14">
        <f t="shared" ca="1" si="9"/>
        <v>-237</v>
      </c>
      <c r="G272" s="18" t="s">
        <v>94</v>
      </c>
      <c r="H272" s="52" t="s">
        <v>95</v>
      </c>
      <c r="I272" s="18" t="s">
        <v>96</v>
      </c>
      <c r="J272" s="24"/>
      <c r="K272" s="24">
        <v>1</v>
      </c>
      <c r="L272" s="24"/>
      <c r="M272" s="24"/>
      <c r="N272" s="24"/>
      <c r="O272" s="24"/>
      <c r="P272" s="24"/>
      <c r="Q272" s="24"/>
      <c r="R272" s="24">
        <v>1</v>
      </c>
      <c r="S272" s="24"/>
      <c r="T272" s="24"/>
      <c r="U272" s="24"/>
      <c r="V272" s="18" t="s">
        <v>77</v>
      </c>
      <c r="W272" s="18" t="s">
        <v>70</v>
      </c>
      <c r="X272" s="87" t="s">
        <v>130</v>
      </c>
      <c r="Y272" s="18" t="s">
        <v>71</v>
      </c>
      <c r="Z272" s="24">
        <v>1</v>
      </c>
      <c r="AA272" s="24"/>
      <c r="AB272" s="24"/>
      <c r="AC272" s="24"/>
      <c r="AD272" s="24"/>
      <c r="AE272" s="24"/>
      <c r="AF272" s="24"/>
      <c r="AG272" s="24">
        <v>1</v>
      </c>
      <c r="AH272" s="24">
        <v>1</v>
      </c>
      <c r="AI272" s="24"/>
      <c r="AJ272" s="24">
        <v>1</v>
      </c>
      <c r="AK272" s="58"/>
      <c r="AL272" s="38">
        <v>20211200024321</v>
      </c>
      <c r="AM272" s="66">
        <v>44512</v>
      </c>
      <c r="AN272" s="17">
        <f>(NETWORKDAYS.INTL(B272,AM272,1,FESTIVOS!B265:B362)-1)</f>
        <v>17</v>
      </c>
    </row>
    <row r="273" spans="1:40" ht="85.25" hidden="1" customHeight="1" x14ac:dyDescent="0.35">
      <c r="A273" s="9">
        <v>20211300020992</v>
      </c>
      <c r="B273" s="10">
        <v>44489</v>
      </c>
      <c r="C273" s="38">
        <v>15</v>
      </c>
      <c r="D273" s="12">
        <f>WORKDAY(B273,C273,FESTIVOS!B266:B363)</f>
        <v>44510</v>
      </c>
      <c r="E273" s="13" t="str">
        <f t="shared" ca="1" si="8"/>
        <v>Vencido hace-237días</v>
      </c>
      <c r="F273" s="14">
        <f t="shared" ca="1" si="9"/>
        <v>-237</v>
      </c>
      <c r="G273" s="18" t="s">
        <v>97</v>
      </c>
      <c r="H273" s="52" t="s">
        <v>98</v>
      </c>
      <c r="I273" s="18" t="s">
        <v>99</v>
      </c>
      <c r="J273" s="24"/>
      <c r="K273" s="24">
        <v>1</v>
      </c>
      <c r="L273" s="24"/>
      <c r="M273" s="24"/>
      <c r="N273" s="24"/>
      <c r="O273" s="24"/>
      <c r="P273" s="24"/>
      <c r="Q273" s="24"/>
      <c r="R273" s="24">
        <v>1</v>
      </c>
      <c r="S273" s="24"/>
      <c r="T273" s="24"/>
      <c r="U273" s="24"/>
      <c r="V273" s="18" t="s">
        <v>79</v>
      </c>
      <c r="W273" s="18" t="s">
        <v>70</v>
      </c>
      <c r="X273" s="87" t="s">
        <v>131</v>
      </c>
      <c r="Y273" s="18" t="s">
        <v>71</v>
      </c>
      <c r="Z273" s="24">
        <v>1</v>
      </c>
      <c r="AA273" s="24"/>
      <c r="AB273" s="24"/>
      <c r="AC273" s="24"/>
      <c r="AD273" s="24"/>
      <c r="AE273" s="24"/>
      <c r="AF273" s="24"/>
      <c r="AG273" s="24">
        <v>1</v>
      </c>
      <c r="AH273" s="24">
        <v>1</v>
      </c>
      <c r="AI273" s="24"/>
      <c r="AJ273" s="24">
        <v>1</v>
      </c>
      <c r="AK273" s="58"/>
      <c r="AL273" s="38">
        <v>20211200024311</v>
      </c>
      <c r="AM273" s="66">
        <v>44512</v>
      </c>
      <c r="AN273" s="17">
        <f>(NETWORKDAYS.INTL(B273,AM273,1,FESTIVOS!B266:B363)-1)</f>
        <v>17</v>
      </c>
    </row>
    <row r="274" spans="1:40" ht="85.25" hidden="1" customHeight="1" x14ac:dyDescent="0.35">
      <c r="A274" s="9">
        <v>20211300013972</v>
      </c>
      <c r="B274" s="10">
        <v>44490</v>
      </c>
      <c r="C274" s="38">
        <v>15</v>
      </c>
      <c r="D274" s="12">
        <f>WORKDAY(B274,C274,FESTIVOS!B267:B364)</f>
        <v>44511</v>
      </c>
      <c r="E274" s="13" t="str">
        <f t="shared" ca="1" si="8"/>
        <v>Vencido hace-236días</v>
      </c>
      <c r="F274" s="14">
        <f t="shared" ca="1" si="9"/>
        <v>-236</v>
      </c>
      <c r="G274" s="18" t="s">
        <v>100</v>
      </c>
      <c r="H274" s="52" t="s">
        <v>101</v>
      </c>
      <c r="I274" s="18" t="s">
        <v>102</v>
      </c>
      <c r="J274" s="24"/>
      <c r="K274" s="24">
        <v>1</v>
      </c>
      <c r="L274" s="24"/>
      <c r="M274" s="24"/>
      <c r="N274" s="24"/>
      <c r="O274" s="24"/>
      <c r="P274" s="24"/>
      <c r="Q274" s="24"/>
      <c r="R274" s="24">
        <v>1</v>
      </c>
      <c r="S274" s="24"/>
      <c r="T274" s="24"/>
      <c r="U274" s="24"/>
      <c r="V274" s="18" t="s">
        <v>79</v>
      </c>
      <c r="W274" s="18" t="s">
        <v>70</v>
      </c>
      <c r="X274" s="87" t="s">
        <v>132</v>
      </c>
      <c r="Y274" s="18" t="s">
        <v>71</v>
      </c>
      <c r="Z274" s="24">
        <v>1</v>
      </c>
      <c r="AA274" s="24"/>
      <c r="AB274" s="24"/>
      <c r="AC274" s="24"/>
      <c r="AD274" s="24"/>
      <c r="AE274" s="24"/>
      <c r="AF274" s="24"/>
      <c r="AG274" s="24">
        <v>1</v>
      </c>
      <c r="AH274" s="24">
        <v>1</v>
      </c>
      <c r="AI274" s="24"/>
      <c r="AJ274" s="24">
        <v>1</v>
      </c>
      <c r="AK274" s="58"/>
      <c r="AL274" s="38">
        <v>20211200024361</v>
      </c>
      <c r="AM274" s="66">
        <v>44512</v>
      </c>
      <c r="AN274" s="17">
        <f>(NETWORKDAYS.INTL(B274,AM274,1,FESTIVOS!B267:B364)-1)</f>
        <v>16</v>
      </c>
    </row>
    <row r="275" spans="1:40" ht="85.25" hidden="1" customHeight="1" x14ac:dyDescent="0.35">
      <c r="A275" s="9">
        <v>20211300013922</v>
      </c>
      <c r="B275" s="10">
        <v>44490</v>
      </c>
      <c r="C275" s="38">
        <v>15</v>
      </c>
      <c r="D275" s="12">
        <f>WORKDAY(B275,C275,FESTIVOS!B268:B365)</f>
        <v>44511</v>
      </c>
      <c r="E275" s="13" t="str">
        <f t="shared" ca="1" si="8"/>
        <v>Vencido hace-236días</v>
      </c>
      <c r="F275" s="14">
        <f t="shared" ca="1" si="9"/>
        <v>-236</v>
      </c>
      <c r="G275" s="18" t="s">
        <v>103</v>
      </c>
      <c r="H275" s="52" t="s">
        <v>104</v>
      </c>
      <c r="I275" s="18" t="s">
        <v>105</v>
      </c>
      <c r="J275" s="24"/>
      <c r="K275" s="24">
        <v>1</v>
      </c>
      <c r="L275" s="24"/>
      <c r="M275" s="24"/>
      <c r="N275" s="24"/>
      <c r="O275" s="24"/>
      <c r="P275" s="24"/>
      <c r="Q275" s="24"/>
      <c r="R275" s="24">
        <v>1</v>
      </c>
      <c r="S275" s="24"/>
      <c r="T275" s="24"/>
      <c r="U275" s="24"/>
      <c r="V275" s="18" t="s">
        <v>74</v>
      </c>
      <c r="W275" s="18" t="s">
        <v>70</v>
      </c>
      <c r="X275" s="87" t="s">
        <v>133</v>
      </c>
      <c r="Y275" s="18" t="s">
        <v>71</v>
      </c>
      <c r="Z275" s="24">
        <v>1</v>
      </c>
      <c r="AA275" s="24"/>
      <c r="AB275" s="24"/>
      <c r="AC275" s="24"/>
      <c r="AD275" s="24"/>
      <c r="AE275" s="24"/>
      <c r="AF275" s="24"/>
      <c r="AG275" s="24">
        <v>1</v>
      </c>
      <c r="AH275" s="24">
        <v>1</v>
      </c>
      <c r="AI275" s="24"/>
      <c r="AJ275" s="24">
        <v>1</v>
      </c>
      <c r="AK275" s="58"/>
      <c r="AL275" s="38">
        <v>20211200024351</v>
      </c>
      <c r="AM275" s="66">
        <v>44512</v>
      </c>
      <c r="AN275" s="17">
        <f>(NETWORKDAYS.INTL(B275,AM275,1,FESTIVOS!B268:B365)-1)</f>
        <v>16</v>
      </c>
    </row>
    <row r="276" spans="1:40" ht="85.25" hidden="1" customHeight="1" x14ac:dyDescent="0.35">
      <c r="A276" s="9">
        <v>20211300015512</v>
      </c>
      <c r="B276" s="10">
        <v>44491</v>
      </c>
      <c r="C276" s="38">
        <v>15</v>
      </c>
      <c r="D276" s="12">
        <f>WORKDAY(B276,C276,FESTIVOS!B269:B366)</f>
        <v>44512</v>
      </c>
      <c r="E276" s="13" t="str">
        <f t="shared" ca="1" si="8"/>
        <v>Vencido hace-235días</v>
      </c>
      <c r="F276" s="14">
        <f t="shared" ca="1" si="9"/>
        <v>-235</v>
      </c>
      <c r="G276" s="18" t="s">
        <v>106</v>
      </c>
      <c r="H276" s="52" t="s">
        <v>107</v>
      </c>
      <c r="I276" s="18" t="s">
        <v>108</v>
      </c>
      <c r="J276" s="24"/>
      <c r="K276" s="24">
        <v>1</v>
      </c>
      <c r="L276" s="24"/>
      <c r="M276" s="24"/>
      <c r="N276" s="24"/>
      <c r="O276" s="24"/>
      <c r="P276" s="24"/>
      <c r="Q276" s="24"/>
      <c r="R276" s="24">
        <v>1</v>
      </c>
      <c r="S276" s="24"/>
      <c r="T276" s="24"/>
      <c r="U276" s="24"/>
      <c r="V276" s="18" t="s">
        <v>77</v>
      </c>
      <c r="W276" s="18" t="s">
        <v>70</v>
      </c>
      <c r="X276" s="87" t="s">
        <v>134</v>
      </c>
      <c r="Y276" s="18" t="s">
        <v>71</v>
      </c>
      <c r="Z276" s="24">
        <v>1</v>
      </c>
      <c r="AA276" s="24"/>
      <c r="AB276" s="24"/>
      <c r="AC276" s="24"/>
      <c r="AD276" s="24"/>
      <c r="AE276" s="24"/>
      <c r="AF276" s="24"/>
      <c r="AG276" s="24">
        <v>1</v>
      </c>
      <c r="AH276" s="24">
        <v>1</v>
      </c>
      <c r="AI276" s="24"/>
      <c r="AJ276" s="24">
        <v>1</v>
      </c>
      <c r="AK276" s="58"/>
      <c r="AL276" s="38">
        <v>20211200024371</v>
      </c>
      <c r="AM276" s="66">
        <v>44512</v>
      </c>
      <c r="AN276" s="17">
        <f>(NETWORKDAYS.INTL(B276,AM276,1,FESTIVOS!B269:B366)-1)</f>
        <v>15</v>
      </c>
    </row>
    <row r="277" spans="1:40" ht="85.25" hidden="1" customHeight="1" x14ac:dyDescent="0.35">
      <c r="A277" s="9">
        <v>20211400021132</v>
      </c>
      <c r="B277" s="10">
        <v>44491</v>
      </c>
      <c r="C277" s="38">
        <v>15</v>
      </c>
      <c r="D277" s="12">
        <f>WORKDAY(B277,C277,FESTIVOS!B270:B367)</f>
        <v>44512</v>
      </c>
      <c r="E277" s="13" t="str">
        <f t="shared" ca="1" si="8"/>
        <v>Vencido hace-235días</v>
      </c>
      <c r="F277" s="14">
        <f t="shared" ca="1" si="9"/>
        <v>-235</v>
      </c>
      <c r="G277" s="18" t="s">
        <v>135</v>
      </c>
      <c r="H277" s="52" t="s">
        <v>136</v>
      </c>
      <c r="I277" s="18" t="s">
        <v>137</v>
      </c>
      <c r="J277" s="24"/>
      <c r="K277" s="24">
        <v>1</v>
      </c>
      <c r="L277" s="24"/>
      <c r="M277" s="24"/>
      <c r="N277" s="24"/>
      <c r="O277" s="24"/>
      <c r="P277" s="24"/>
      <c r="Q277" s="24"/>
      <c r="R277" s="24">
        <v>1</v>
      </c>
      <c r="S277" s="24"/>
      <c r="T277" s="24"/>
      <c r="U277" s="24"/>
      <c r="V277" s="18" t="s">
        <v>138</v>
      </c>
      <c r="W277" s="18" t="s">
        <v>70</v>
      </c>
      <c r="X277" s="87" t="s">
        <v>139</v>
      </c>
      <c r="Y277" s="18" t="s">
        <v>71</v>
      </c>
      <c r="Z277" s="24">
        <v>1</v>
      </c>
      <c r="AA277" s="24"/>
      <c r="AB277" s="24"/>
      <c r="AC277" s="24"/>
      <c r="AD277" s="24"/>
      <c r="AE277" s="24"/>
      <c r="AF277" s="24"/>
      <c r="AG277" s="24">
        <v>1</v>
      </c>
      <c r="AH277" s="24">
        <v>1</v>
      </c>
      <c r="AI277" s="24"/>
      <c r="AJ277" s="24">
        <v>1</v>
      </c>
      <c r="AK277" s="58"/>
      <c r="AL277" s="38">
        <v>20211200024401</v>
      </c>
      <c r="AM277" s="66">
        <v>44512</v>
      </c>
      <c r="AN277" s="17">
        <f>(NETWORKDAYS.INTL(B277,AM277,1,FESTIVOS!B270:B367)-1)</f>
        <v>15</v>
      </c>
    </row>
    <row r="278" spans="1:40" ht="85.25" hidden="1" customHeight="1" x14ac:dyDescent="0.35">
      <c r="A278" s="9">
        <v>20211300021782</v>
      </c>
      <c r="B278" s="10">
        <v>44494</v>
      </c>
      <c r="C278" s="38">
        <v>15</v>
      </c>
      <c r="D278" s="12">
        <f>WORKDAY(B278,C278,FESTIVOS!B271:B368)</f>
        <v>44515</v>
      </c>
      <c r="E278" s="13" t="str">
        <f t="shared" ca="1" si="8"/>
        <v>Vencido hace-232días</v>
      </c>
      <c r="F278" s="14">
        <f t="shared" ca="1" si="9"/>
        <v>-232</v>
      </c>
      <c r="G278" s="18" t="s">
        <v>109</v>
      </c>
      <c r="H278" s="52" t="s">
        <v>110</v>
      </c>
      <c r="I278" s="18" t="s">
        <v>111</v>
      </c>
      <c r="J278" s="24"/>
      <c r="K278" s="24">
        <v>1</v>
      </c>
      <c r="L278" s="24"/>
      <c r="M278" s="24"/>
      <c r="N278" s="24"/>
      <c r="O278" s="24"/>
      <c r="P278" s="24"/>
      <c r="Q278" s="24"/>
      <c r="R278" s="24">
        <v>1</v>
      </c>
      <c r="S278" s="24"/>
      <c r="T278" s="24"/>
      <c r="U278" s="24"/>
      <c r="V278" s="18" t="s">
        <v>112</v>
      </c>
      <c r="W278" s="18" t="s">
        <v>70</v>
      </c>
      <c r="X278" s="87" t="s">
        <v>140</v>
      </c>
      <c r="Y278" s="18" t="s">
        <v>71</v>
      </c>
      <c r="Z278" s="24">
        <v>1</v>
      </c>
      <c r="AA278" s="24"/>
      <c r="AB278" s="24"/>
      <c r="AC278" s="24"/>
      <c r="AD278" s="24"/>
      <c r="AE278" s="24"/>
      <c r="AF278" s="24"/>
      <c r="AG278" s="24">
        <v>1</v>
      </c>
      <c r="AH278" s="24">
        <v>1</v>
      </c>
      <c r="AI278" s="24"/>
      <c r="AJ278" s="24">
        <v>1</v>
      </c>
      <c r="AK278" s="58"/>
      <c r="AL278" s="38">
        <v>20211200024411</v>
      </c>
      <c r="AM278" s="66">
        <v>44512</v>
      </c>
      <c r="AN278" s="17">
        <f>(NETWORKDAYS.INTL(B278,AM278,1,FESTIVOS!B271:B368)-1)</f>
        <v>14</v>
      </c>
    </row>
    <row r="279" spans="1:40" ht="85.25" hidden="1" customHeight="1" x14ac:dyDescent="0.35">
      <c r="A279" s="9">
        <v>20211300022532</v>
      </c>
      <c r="B279" s="10">
        <v>44496</v>
      </c>
      <c r="C279" s="38">
        <v>15</v>
      </c>
      <c r="D279" s="12">
        <f>WORKDAY(B279,C279,FESTIVOS!B272:B369)</f>
        <v>44517</v>
      </c>
      <c r="E279" s="13" t="str">
        <f t="shared" ca="1" si="8"/>
        <v>Vencido hace-230días</v>
      </c>
      <c r="F279" s="14">
        <f t="shared" ca="1" si="9"/>
        <v>-230</v>
      </c>
      <c r="G279" s="18" t="s">
        <v>141</v>
      </c>
      <c r="H279" s="52" t="s">
        <v>142</v>
      </c>
      <c r="I279" s="18" t="s">
        <v>143</v>
      </c>
      <c r="J279" s="24"/>
      <c r="K279" s="24">
        <v>1</v>
      </c>
      <c r="L279" s="24"/>
      <c r="M279" s="24"/>
      <c r="N279" s="24"/>
      <c r="O279" s="24"/>
      <c r="P279" s="24"/>
      <c r="Q279" s="24"/>
      <c r="R279" s="24">
        <v>1</v>
      </c>
      <c r="S279" s="24"/>
      <c r="T279" s="24"/>
      <c r="U279" s="24"/>
      <c r="V279" s="18" t="s">
        <v>144</v>
      </c>
      <c r="W279" s="18" t="s">
        <v>70</v>
      </c>
      <c r="X279" s="87" t="s">
        <v>145</v>
      </c>
      <c r="Y279" s="18" t="s">
        <v>71</v>
      </c>
      <c r="Z279" s="24">
        <v>1</v>
      </c>
      <c r="AA279" s="24"/>
      <c r="AB279" s="24"/>
      <c r="AC279" s="24"/>
      <c r="AD279" s="24"/>
      <c r="AE279" s="24"/>
      <c r="AF279" s="24"/>
      <c r="AG279" s="24">
        <v>1</v>
      </c>
      <c r="AH279" s="24">
        <v>1</v>
      </c>
      <c r="AI279" s="24"/>
      <c r="AJ279" s="24"/>
      <c r="AK279" s="58">
        <v>1</v>
      </c>
      <c r="AL279" s="38">
        <v>20211200025411</v>
      </c>
      <c r="AM279" s="66">
        <v>44518</v>
      </c>
      <c r="AN279" s="17">
        <f>(NETWORKDAYS.INTL(B279,AM279,1,FESTIVOS!B272:B369)-1)</f>
        <v>16</v>
      </c>
    </row>
    <row r="280" spans="1:40" ht="85.25" hidden="1" customHeight="1" x14ac:dyDescent="0.35">
      <c r="A280" s="9">
        <v>20211300022662</v>
      </c>
      <c r="B280" s="10">
        <v>44496</v>
      </c>
      <c r="C280" s="38">
        <v>15</v>
      </c>
      <c r="D280" s="12">
        <f>WORKDAY(B280,C280,FESTIVOS!B273:B370)</f>
        <v>44517</v>
      </c>
      <c r="E280" s="13" t="str">
        <f t="shared" ca="1" si="8"/>
        <v>Vencido hace-230días</v>
      </c>
      <c r="F280" s="14">
        <f t="shared" ca="1" si="9"/>
        <v>-230</v>
      </c>
      <c r="G280" s="18" t="s">
        <v>113</v>
      </c>
      <c r="H280" s="52" t="s">
        <v>114</v>
      </c>
      <c r="I280" s="18" t="s">
        <v>115</v>
      </c>
      <c r="J280" s="24"/>
      <c r="K280" s="24">
        <v>1</v>
      </c>
      <c r="L280" s="24"/>
      <c r="M280" s="24"/>
      <c r="N280" s="24"/>
      <c r="O280" s="24"/>
      <c r="P280" s="24"/>
      <c r="Q280" s="24"/>
      <c r="R280" s="24"/>
      <c r="S280" s="24">
        <v>1</v>
      </c>
      <c r="T280" s="24"/>
      <c r="U280" s="24"/>
      <c r="V280" s="18" t="s">
        <v>72</v>
      </c>
      <c r="W280" s="18" t="s">
        <v>70</v>
      </c>
      <c r="X280" s="87" t="s">
        <v>146</v>
      </c>
      <c r="Y280" s="18" t="s">
        <v>71</v>
      </c>
      <c r="Z280" s="24">
        <v>1</v>
      </c>
      <c r="AA280" s="24"/>
      <c r="AB280" s="24"/>
      <c r="AC280" s="24"/>
      <c r="AD280" s="24"/>
      <c r="AE280" s="24"/>
      <c r="AF280" s="24"/>
      <c r="AG280" s="24">
        <v>1</v>
      </c>
      <c r="AH280" s="24">
        <v>1</v>
      </c>
      <c r="AI280" s="24"/>
      <c r="AJ280" s="24">
        <v>1</v>
      </c>
      <c r="AK280" s="58"/>
      <c r="AL280" s="38">
        <v>20211200025551</v>
      </c>
      <c r="AM280" s="66">
        <v>44519</v>
      </c>
      <c r="AN280" s="17">
        <f>(NETWORKDAYS.INTL(B280,AM280,1,FESTIVOS!B273:B370)-1)</f>
        <v>17</v>
      </c>
    </row>
    <row r="281" spans="1:40" ht="85.25" hidden="1" customHeight="1" x14ac:dyDescent="0.35">
      <c r="A281" s="9">
        <v>20211300022842</v>
      </c>
      <c r="B281" s="10">
        <v>44496</v>
      </c>
      <c r="C281" s="38">
        <v>15</v>
      </c>
      <c r="D281" s="12">
        <f>WORKDAY(B281,C281,FESTIVOS!B274:B371)</f>
        <v>44517</v>
      </c>
      <c r="E281" s="13" t="str">
        <f t="shared" ca="1" si="8"/>
        <v>Vencido hace-230días</v>
      </c>
      <c r="F281" s="14">
        <f t="shared" ca="1" si="9"/>
        <v>-230</v>
      </c>
      <c r="G281" s="18" t="s">
        <v>116</v>
      </c>
      <c r="H281" s="52" t="s">
        <v>117</v>
      </c>
      <c r="I281" s="18" t="s">
        <v>118</v>
      </c>
      <c r="J281" s="24"/>
      <c r="K281" s="24">
        <v>1</v>
      </c>
      <c r="L281" s="24"/>
      <c r="M281" s="24"/>
      <c r="N281" s="24"/>
      <c r="O281" s="24"/>
      <c r="P281" s="24"/>
      <c r="Q281" s="24"/>
      <c r="R281" s="24">
        <v>1</v>
      </c>
      <c r="S281" s="24"/>
      <c r="T281" s="24"/>
      <c r="U281" s="24"/>
      <c r="V281" s="18" t="s">
        <v>73</v>
      </c>
      <c r="W281" s="18" t="s">
        <v>70</v>
      </c>
      <c r="X281" s="87" t="s">
        <v>147</v>
      </c>
      <c r="Y281" s="18" t="s">
        <v>71</v>
      </c>
      <c r="Z281" s="24">
        <v>1</v>
      </c>
      <c r="AA281" s="24"/>
      <c r="AB281" s="24"/>
      <c r="AC281" s="24"/>
      <c r="AD281" s="24"/>
      <c r="AE281" s="24"/>
      <c r="AF281" s="24"/>
      <c r="AG281" s="24">
        <v>1</v>
      </c>
      <c r="AH281" s="24">
        <v>1</v>
      </c>
      <c r="AI281" s="24"/>
      <c r="AJ281" s="24">
        <v>1</v>
      </c>
      <c r="AK281" s="58"/>
      <c r="AL281" s="38">
        <v>20211200025561</v>
      </c>
      <c r="AM281" s="66">
        <v>44519</v>
      </c>
      <c r="AN281" s="17">
        <f>(NETWORKDAYS.INTL(B281,AM281,1,FESTIVOS!B274:B371)-1)</f>
        <v>17</v>
      </c>
    </row>
    <row r="282" spans="1:40" ht="85.25" hidden="1" customHeight="1" x14ac:dyDescent="0.35">
      <c r="A282" s="9">
        <v>20211300025412</v>
      </c>
      <c r="B282" s="10">
        <v>44503</v>
      </c>
      <c r="C282" s="38">
        <v>15</v>
      </c>
      <c r="D282" s="12">
        <f>WORKDAY(B282,C282,FESTIVOS!B275:B372)</f>
        <v>44524</v>
      </c>
      <c r="E282" s="13" t="str">
        <f t="shared" ca="1" si="8"/>
        <v>Vencido hace-223días</v>
      </c>
      <c r="F282" s="14">
        <f t="shared" ca="1" si="9"/>
        <v>-223</v>
      </c>
      <c r="G282" s="18" t="s">
        <v>148</v>
      </c>
      <c r="H282" s="52" t="s">
        <v>149</v>
      </c>
      <c r="I282" s="18" t="s">
        <v>150</v>
      </c>
      <c r="J282" s="24"/>
      <c r="K282" s="24">
        <v>1</v>
      </c>
      <c r="L282" s="24"/>
      <c r="M282" s="24"/>
      <c r="N282" s="24"/>
      <c r="O282" s="24"/>
      <c r="P282" s="24"/>
      <c r="Q282" s="24"/>
      <c r="R282" s="24">
        <v>1</v>
      </c>
      <c r="S282" s="24"/>
      <c r="T282" s="24"/>
      <c r="U282" s="24"/>
      <c r="V282" s="18" t="s">
        <v>80</v>
      </c>
      <c r="W282" s="18" t="s">
        <v>70</v>
      </c>
      <c r="X282" s="87" t="s">
        <v>151</v>
      </c>
      <c r="Y282" s="18" t="s">
        <v>71</v>
      </c>
      <c r="Z282" s="24">
        <v>1</v>
      </c>
      <c r="AA282" s="24"/>
      <c r="AB282" s="24"/>
      <c r="AC282" s="24"/>
      <c r="AD282" s="24"/>
      <c r="AE282" s="24"/>
      <c r="AF282" s="24"/>
      <c r="AG282" s="24">
        <v>1</v>
      </c>
      <c r="AH282" s="24">
        <v>1</v>
      </c>
      <c r="AI282" s="24"/>
      <c r="AJ282" s="24">
        <v>1</v>
      </c>
      <c r="AK282" s="58"/>
      <c r="AL282" s="38">
        <v>20211200025571</v>
      </c>
      <c r="AM282" s="66">
        <v>44519</v>
      </c>
      <c r="AN282" s="17">
        <f>(NETWORKDAYS.INTL(B282,AM282,1,FESTIVOS!B275:B372)-1)</f>
        <v>12</v>
      </c>
    </row>
    <row r="283" spans="1:40" ht="85.25" hidden="1" customHeight="1" x14ac:dyDescent="0.35">
      <c r="A283" s="9">
        <v>20211300025542</v>
      </c>
      <c r="B283" s="10">
        <v>44503</v>
      </c>
      <c r="C283" s="38">
        <v>15</v>
      </c>
      <c r="D283" s="12">
        <f>WORKDAY(B283,C283,FESTIVOS!B276:B373)</f>
        <v>44524</v>
      </c>
      <c r="E283" s="13" t="str">
        <f t="shared" ca="1" si="8"/>
        <v>Vencido hace-223días</v>
      </c>
      <c r="F283" s="14">
        <f t="shared" ca="1" si="9"/>
        <v>-223</v>
      </c>
      <c r="G283" s="18" t="s">
        <v>152</v>
      </c>
      <c r="H283" s="52" t="s">
        <v>153</v>
      </c>
      <c r="I283" s="18" t="s">
        <v>78</v>
      </c>
      <c r="J283" s="24"/>
      <c r="K283" s="24">
        <v>1</v>
      </c>
      <c r="L283" s="24"/>
      <c r="M283" s="24"/>
      <c r="N283" s="24"/>
      <c r="O283" s="24"/>
      <c r="P283" s="24"/>
      <c r="Q283" s="24"/>
      <c r="R283" s="24">
        <v>1</v>
      </c>
      <c r="S283" s="24"/>
      <c r="T283" s="24"/>
      <c r="U283" s="24"/>
      <c r="V283" s="18" t="s">
        <v>154</v>
      </c>
      <c r="W283" s="18" t="s">
        <v>70</v>
      </c>
      <c r="X283" s="87" t="s">
        <v>155</v>
      </c>
      <c r="Y283" s="18" t="s">
        <v>71</v>
      </c>
      <c r="Z283" s="24">
        <v>1</v>
      </c>
      <c r="AA283" s="24"/>
      <c r="AB283" s="24"/>
      <c r="AC283" s="24"/>
      <c r="AD283" s="24"/>
      <c r="AE283" s="24"/>
      <c r="AF283" s="24"/>
      <c r="AG283" s="24">
        <v>1</v>
      </c>
      <c r="AH283" s="24">
        <v>1</v>
      </c>
      <c r="AI283" s="24"/>
      <c r="AJ283" s="24">
        <v>1</v>
      </c>
      <c r="AK283" s="58"/>
      <c r="AL283" s="38">
        <v>20211200025581</v>
      </c>
      <c r="AM283" s="66">
        <v>44519</v>
      </c>
      <c r="AN283" s="17">
        <f>(NETWORKDAYS.INTL(B283,AM283,1,FESTIVOS!B276:B373)-1)</f>
        <v>12</v>
      </c>
    </row>
    <row r="284" spans="1:40" ht="85.25" hidden="1" customHeight="1" x14ac:dyDescent="0.35">
      <c r="A284" s="9">
        <v>20211300026372</v>
      </c>
      <c r="B284" s="10">
        <v>44504</v>
      </c>
      <c r="C284" s="38">
        <v>15</v>
      </c>
      <c r="D284" s="12">
        <f>WORKDAY(B284,C284,FESTIVOS!B277:B374)</f>
        <v>44525</v>
      </c>
      <c r="E284" s="13" t="str">
        <f t="shared" ca="1" si="8"/>
        <v>Vencido hace-222días</v>
      </c>
      <c r="F284" s="14">
        <f t="shared" ca="1" si="9"/>
        <v>-222</v>
      </c>
      <c r="G284" s="18" t="s">
        <v>156</v>
      </c>
      <c r="H284" s="52" t="s">
        <v>157</v>
      </c>
      <c r="I284" s="18" t="s">
        <v>158</v>
      </c>
      <c r="J284" s="24"/>
      <c r="K284" s="24">
        <v>1</v>
      </c>
      <c r="L284" s="24"/>
      <c r="M284" s="24"/>
      <c r="N284" s="24"/>
      <c r="O284" s="24"/>
      <c r="P284" s="24"/>
      <c r="Q284" s="24"/>
      <c r="R284" s="24">
        <v>1</v>
      </c>
      <c r="S284" s="24"/>
      <c r="T284" s="24"/>
      <c r="U284" s="24"/>
      <c r="V284" s="18" t="s">
        <v>159</v>
      </c>
      <c r="W284" s="18" t="s">
        <v>70</v>
      </c>
      <c r="X284" s="87" t="s">
        <v>160</v>
      </c>
      <c r="Y284" s="18" t="s">
        <v>71</v>
      </c>
      <c r="Z284" s="24">
        <v>1</v>
      </c>
      <c r="AA284" s="24"/>
      <c r="AB284" s="24"/>
      <c r="AC284" s="24"/>
      <c r="AD284" s="24"/>
      <c r="AE284" s="24"/>
      <c r="AF284" s="24"/>
      <c r="AG284" s="24">
        <v>1</v>
      </c>
      <c r="AH284" s="24">
        <v>1</v>
      </c>
      <c r="AI284" s="24"/>
      <c r="AJ284" s="24">
        <v>1</v>
      </c>
      <c r="AK284" s="58"/>
      <c r="AL284" s="38">
        <v>20211200025421</v>
      </c>
      <c r="AM284" s="66">
        <v>44518</v>
      </c>
      <c r="AN284" s="17">
        <f>(NETWORKDAYS.INTL(B284,AM284,1,FESTIVOS!B277:B374)-1)</f>
        <v>10</v>
      </c>
    </row>
    <row r="285" spans="1:40" ht="85.25" hidden="1" customHeight="1" x14ac:dyDescent="0.35">
      <c r="A285" s="9">
        <v>20211400026842</v>
      </c>
      <c r="B285" s="10">
        <v>44506</v>
      </c>
      <c r="C285" s="38">
        <v>15</v>
      </c>
      <c r="D285" s="12">
        <f>WORKDAY(B285,C285,FESTIVOS!B278:B375)</f>
        <v>44526</v>
      </c>
      <c r="E285" s="13" t="str">
        <f t="shared" ca="1" si="8"/>
        <v>Vencido hace-221días</v>
      </c>
      <c r="F285" s="14">
        <f t="shared" ca="1" si="9"/>
        <v>-221</v>
      </c>
      <c r="G285" s="18" t="s">
        <v>161</v>
      </c>
      <c r="H285" s="52" t="s">
        <v>162</v>
      </c>
      <c r="I285" s="18" t="s">
        <v>163</v>
      </c>
      <c r="J285" s="24"/>
      <c r="K285" s="24">
        <v>1</v>
      </c>
      <c r="L285" s="24"/>
      <c r="M285" s="24"/>
      <c r="N285" s="24"/>
      <c r="O285" s="24"/>
      <c r="P285" s="24"/>
      <c r="Q285" s="24"/>
      <c r="R285" s="24">
        <v>1</v>
      </c>
      <c r="S285" s="24"/>
      <c r="T285" s="24"/>
      <c r="U285" s="24"/>
      <c r="V285" s="18" t="s">
        <v>72</v>
      </c>
      <c r="W285" s="18" t="s">
        <v>70</v>
      </c>
      <c r="X285" s="87" t="s">
        <v>164</v>
      </c>
      <c r="Y285" s="18" t="s">
        <v>71</v>
      </c>
      <c r="Z285" s="24">
        <v>1</v>
      </c>
      <c r="AA285" s="24"/>
      <c r="AB285" s="24"/>
      <c r="AC285" s="24"/>
      <c r="AD285" s="24"/>
      <c r="AE285" s="24"/>
      <c r="AF285" s="24"/>
      <c r="AG285" s="24">
        <v>1</v>
      </c>
      <c r="AH285" s="24">
        <v>1</v>
      </c>
      <c r="AI285" s="24"/>
      <c r="AJ285" s="24">
        <v>1</v>
      </c>
      <c r="AK285" s="58"/>
      <c r="AL285" s="38">
        <v>20211200026511</v>
      </c>
      <c r="AM285" s="66">
        <v>44526</v>
      </c>
      <c r="AN285" s="17">
        <f>(NETWORKDAYS.INTL(B285,AM285,1,FESTIVOS!B278:B375)-1)</f>
        <v>14</v>
      </c>
    </row>
    <row r="286" spans="1:40" ht="85.25" hidden="1" customHeight="1" x14ac:dyDescent="0.35">
      <c r="A286" s="9">
        <v>20211300027602</v>
      </c>
      <c r="B286" s="10">
        <v>44508</v>
      </c>
      <c r="C286" s="38">
        <v>15</v>
      </c>
      <c r="D286" s="12">
        <f>WORKDAY(B286,C286,FESTIVOS!B279:B376)</f>
        <v>44529</v>
      </c>
      <c r="E286" s="13" t="str">
        <f t="shared" ca="1" si="8"/>
        <v>Vencido hace-218días</v>
      </c>
      <c r="F286" s="14">
        <f t="shared" ca="1" si="9"/>
        <v>-218</v>
      </c>
      <c r="G286" s="18" t="s">
        <v>165</v>
      </c>
      <c r="H286" s="52" t="s">
        <v>166</v>
      </c>
      <c r="I286" s="18" t="s">
        <v>167</v>
      </c>
      <c r="J286" s="24"/>
      <c r="K286" s="24">
        <v>1</v>
      </c>
      <c r="L286" s="24"/>
      <c r="M286" s="24"/>
      <c r="N286" s="24"/>
      <c r="O286" s="24"/>
      <c r="P286" s="24"/>
      <c r="Q286" s="24"/>
      <c r="R286" s="24">
        <v>1</v>
      </c>
      <c r="S286" s="24"/>
      <c r="T286" s="24"/>
      <c r="U286" s="24"/>
      <c r="V286" s="18" t="s">
        <v>168</v>
      </c>
      <c r="W286" s="18" t="s">
        <v>169</v>
      </c>
      <c r="X286" s="87" t="s">
        <v>170</v>
      </c>
      <c r="Y286" s="18" t="s">
        <v>71</v>
      </c>
      <c r="Z286" s="24">
        <v>1</v>
      </c>
      <c r="AA286" s="24"/>
      <c r="AB286" s="24"/>
      <c r="AC286" s="24"/>
      <c r="AD286" s="24"/>
      <c r="AE286" s="24"/>
      <c r="AF286" s="24"/>
      <c r="AG286" s="24">
        <v>1</v>
      </c>
      <c r="AH286" s="24">
        <v>1</v>
      </c>
      <c r="AI286" s="24"/>
      <c r="AJ286" s="24">
        <v>1</v>
      </c>
      <c r="AK286" s="58"/>
      <c r="AL286" s="38">
        <v>20211200026501</v>
      </c>
      <c r="AM286" s="66">
        <v>44526</v>
      </c>
      <c r="AN286" s="17">
        <f>(NETWORKDAYS.INTL(B286,AM286,1,FESTIVOS!B279:B376)-1)</f>
        <v>14</v>
      </c>
    </row>
    <row r="287" spans="1:40" ht="85.25" hidden="1" customHeight="1" x14ac:dyDescent="0.35">
      <c r="A287" s="9">
        <v>20211300028032</v>
      </c>
      <c r="B287" s="10">
        <v>44509</v>
      </c>
      <c r="C287" s="38">
        <v>15</v>
      </c>
      <c r="D287" s="12">
        <f>WORKDAY(B287,C287,FESTIVOS!B280:B377)</f>
        <v>44530</v>
      </c>
      <c r="E287" s="13" t="str">
        <f t="shared" ca="1" si="8"/>
        <v>Vencido hace-217días</v>
      </c>
      <c r="F287" s="14">
        <f t="shared" ca="1" si="9"/>
        <v>-217</v>
      </c>
      <c r="G287" s="18" t="s">
        <v>171</v>
      </c>
      <c r="H287" s="52" t="s">
        <v>172</v>
      </c>
      <c r="I287" s="18" t="s">
        <v>173</v>
      </c>
      <c r="J287" s="24"/>
      <c r="K287" s="24">
        <v>1</v>
      </c>
      <c r="L287" s="24"/>
      <c r="M287" s="24"/>
      <c r="N287" s="24"/>
      <c r="O287" s="24"/>
      <c r="P287" s="24"/>
      <c r="Q287" s="24"/>
      <c r="R287" s="24">
        <v>1</v>
      </c>
      <c r="S287" s="24"/>
      <c r="T287" s="24"/>
      <c r="U287" s="24"/>
      <c r="V287" s="18" t="s">
        <v>73</v>
      </c>
      <c r="W287" s="18" t="s">
        <v>70</v>
      </c>
      <c r="X287" s="87" t="s">
        <v>1285</v>
      </c>
      <c r="Y287" s="18" t="s">
        <v>71</v>
      </c>
      <c r="Z287" s="24">
        <v>1</v>
      </c>
      <c r="AA287" s="24"/>
      <c r="AB287" s="24"/>
      <c r="AC287" s="24"/>
      <c r="AD287" s="24"/>
      <c r="AE287" s="24"/>
      <c r="AF287" s="24"/>
      <c r="AG287" s="24">
        <v>1</v>
      </c>
      <c r="AH287" s="24">
        <v>1</v>
      </c>
      <c r="AI287" s="24"/>
      <c r="AJ287" s="24">
        <v>1</v>
      </c>
      <c r="AK287" s="58"/>
      <c r="AL287" s="38">
        <v>20211200026521</v>
      </c>
      <c r="AM287" s="66">
        <v>44526</v>
      </c>
      <c r="AN287" s="17">
        <f>(NETWORKDAYS.INTL(B287,AM287,1,FESTIVOS!B280:B377)-1)</f>
        <v>13</v>
      </c>
    </row>
    <row r="288" spans="1:40" ht="85.25" hidden="1" customHeight="1" x14ac:dyDescent="0.35">
      <c r="A288" s="9">
        <v>20211100030082</v>
      </c>
      <c r="B288" s="10">
        <v>44516</v>
      </c>
      <c r="C288" s="38">
        <v>15</v>
      </c>
      <c r="D288" s="12">
        <f>WORKDAY(B288,C288,FESTIVOS!B281:B378)</f>
        <v>44537</v>
      </c>
      <c r="E288" s="13" t="str">
        <f t="shared" ca="1" si="8"/>
        <v>Vencido hace-210días</v>
      </c>
      <c r="F288" s="14">
        <f t="shared" ca="1" si="9"/>
        <v>-210</v>
      </c>
      <c r="G288" s="18" t="s">
        <v>174</v>
      </c>
      <c r="H288" s="52" t="s">
        <v>175</v>
      </c>
      <c r="I288" s="18" t="s">
        <v>176</v>
      </c>
      <c r="J288" s="24"/>
      <c r="K288" s="24">
        <v>1</v>
      </c>
      <c r="L288" s="24"/>
      <c r="M288" s="24"/>
      <c r="N288" s="24"/>
      <c r="O288" s="24"/>
      <c r="P288" s="24"/>
      <c r="Q288" s="24"/>
      <c r="R288" s="24">
        <v>1</v>
      </c>
      <c r="S288" s="24"/>
      <c r="T288" s="24"/>
      <c r="U288" s="24"/>
      <c r="V288" s="18" t="s">
        <v>177</v>
      </c>
      <c r="W288" s="18" t="s">
        <v>70</v>
      </c>
      <c r="X288" s="87" t="s">
        <v>1298</v>
      </c>
      <c r="Y288" s="18" t="s">
        <v>71</v>
      </c>
      <c r="Z288" s="24">
        <v>1</v>
      </c>
      <c r="AA288" s="24"/>
      <c r="AB288" s="24"/>
      <c r="AC288" s="24"/>
      <c r="AD288" s="24"/>
      <c r="AE288" s="24"/>
      <c r="AF288" s="24"/>
      <c r="AG288" s="24">
        <v>1</v>
      </c>
      <c r="AH288" s="24">
        <v>1</v>
      </c>
      <c r="AI288" s="24"/>
      <c r="AJ288" s="24">
        <v>1</v>
      </c>
      <c r="AK288" s="58"/>
      <c r="AL288" s="38">
        <v>20211200029131</v>
      </c>
      <c r="AM288" s="66">
        <v>44539</v>
      </c>
      <c r="AN288" s="17">
        <f>(NETWORKDAYS.INTL(B288,AM288,1,FESTIVOS!B281:B378)-1)</f>
        <v>17</v>
      </c>
    </row>
    <row r="289" spans="1:40" ht="85.25" hidden="1" customHeight="1" x14ac:dyDescent="0.35">
      <c r="A289" s="9">
        <v>20211100030432</v>
      </c>
      <c r="B289" s="10">
        <v>44516</v>
      </c>
      <c r="C289" s="38">
        <v>15</v>
      </c>
      <c r="D289" s="12">
        <f>WORKDAY(B289,C289,FESTIVOS!B282:B379)</f>
        <v>44537</v>
      </c>
      <c r="E289" s="13" t="str">
        <f t="shared" ca="1" si="8"/>
        <v>Vencido hace-210días</v>
      </c>
      <c r="F289" s="14">
        <f t="shared" ca="1" si="9"/>
        <v>-210</v>
      </c>
      <c r="G289" s="18" t="s">
        <v>178</v>
      </c>
      <c r="H289" s="52" t="s">
        <v>179</v>
      </c>
      <c r="I289" s="18" t="s">
        <v>180</v>
      </c>
      <c r="J289" s="24"/>
      <c r="K289" s="24">
        <v>1</v>
      </c>
      <c r="L289" s="24"/>
      <c r="M289" s="24"/>
      <c r="N289" s="24"/>
      <c r="O289" s="24"/>
      <c r="P289" s="24"/>
      <c r="Q289" s="24"/>
      <c r="R289" s="24">
        <v>1</v>
      </c>
      <c r="S289" s="24"/>
      <c r="T289" s="24"/>
      <c r="U289" s="24"/>
      <c r="V289" s="18" t="s">
        <v>73</v>
      </c>
      <c r="W289" s="18" t="s">
        <v>70</v>
      </c>
      <c r="X289" s="87" t="s">
        <v>1299</v>
      </c>
      <c r="Y289" s="18" t="s">
        <v>71</v>
      </c>
      <c r="Z289" s="24">
        <v>1</v>
      </c>
      <c r="AA289" s="24"/>
      <c r="AB289" s="24"/>
      <c r="AC289" s="24"/>
      <c r="AD289" s="24"/>
      <c r="AE289" s="24"/>
      <c r="AF289" s="24"/>
      <c r="AG289" s="24">
        <v>1</v>
      </c>
      <c r="AH289" s="24">
        <v>1</v>
      </c>
      <c r="AI289" s="24"/>
      <c r="AJ289" s="24">
        <v>1</v>
      </c>
      <c r="AK289" s="58"/>
      <c r="AL289" s="38">
        <v>20211200029141</v>
      </c>
      <c r="AM289" s="66">
        <v>44539</v>
      </c>
      <c r="AN289" s="17">
        <f>(NETWORKDAYS.INTL(B289,AM289,1,FESTIVOS!B282:B379)-1)</f>
        <v>17</v>
      </c>
    </row>
    <row r="290" spans="1:40" ht="85.25" hidden="1" customHeight="1" x14ac:dyDescent="0.35">
      <c r="A290" s="9">
        <v>20211100030442</v>
      </c>
      <c r="B290" s="10">
        <v>44516</v>
      </c>
      <c r="C290" s="38">
        <v>15</v>
      </c>
      <c r="D290" s="12">
        <f>WORKDAY(B290,C290,FESTIVOS!B283:B380)</f>
        <v>44537</v>
      </c>
      <c r="E290" s="13" t="str">
        <f t="shared" ca="1" si="8"/>
        <v>Vencido hace-210días</v>
      </c>
      <c r="F290" s="14">
        <f t="shared" ca="1" si="9"/>
        <v>-210</v>
      </c>
      <c r="G290" s="18" t="s">
        <v>181</v>
      </c>
      <c r="H290" s="52" t="s">
        <v>182</v>
      </c>
      <c r="I290" s="18" t="s">
        <v>183</v>
      </c>
      <c r="J290" s="24"/>
      <c r="K290" s="24">
        <v>1</v>
      </c>
      <c r="L290" s="24"/>
      <c r="M290" s="24"/>
      <c r="N290" s="24"/>
      <c r="O290" s="24"/>
      <c r="P290" s="24"/>
      <c r="Q290" s="24"/>
      <c r="R290" s="24">
        <v>1</v>
      </c>
      <c r="S290" s="24"/>
      <c r="T290" s="24"/>
      <c r="U290" s="24"/>
      <c r="V290" s="18" t="s">
        <v>184</v>
      </c>
      <c r="W290" s="18" t="s">
        <v>70</v>
      </c>
      <c r="X290" s="87" t="s">
        <v>1300</v>
      </c>
      <c r="Y290" s="18" t="s">
        <v>71</v>
      </c>
      <c r="Z290" s="24">
        <v>1</v>
      </c>
      <c r="AA290" s="24"/>
      <c r="AB290" s="24"/>
      <c r="AC290" s="24"/>
      <c r="AD290" s="24"/>
      <c r="AE290" s="24"/>
      <c r="AF290" s="24"/>
      <c r="AG290" s="24">
        <v>1</v>
      </c>
      <c r="AH290" s="24">
        <v>1</v>
      </c>
      <c r="AI290" s="24"/>
      <c r="AJ290" s="24">
        <v>1</v>
      </c>
      <c r="AK290" s="58"/>
      <c r="AL290" s="38">
        <v>20211200029121</v>
      </c>
      <c r="AM290" s="66">
        <v>44539</v>
      </c>
      <c r="AN290" s="17">
        <f>(NETWORKDAYS.INTL(B290,AM290,1,FESTIVOS!B283:B380)-1)</f>
        <v>17</v>
      </c>
    </row>
    <row r="291" spans="1:40" ht="85.25" hidden="1" customHeight="1" x14ac:dyDescent="0.35">
      <c r="A291" s="9">
        <v>20211100031252</v>
      </c>
      <c r="B291" s="10">
        <v>44518</v>
      </c>
      <c r="C291" s="38">
        <v>15</v>
      </c>
      <c r="D291" s="12">
        <f>WORKDAY(B291,C291,FESTIVOS!B284:B381)</f>
        <v>44539</v>
      </c>
      <c r="E291" s="13" t="str">
        <f t="shared" ca="1" si="8"/>
        <v>Vencido hace-208días</v>
      </c>
      <c r="F291" s="14">
        <f t="shared" ca="1" si="9"/>
        <v>-208</v>
      </c>
      <c r="G291" s="18" t="s">
        <v>185</v>
      </c>
      <c r="H291" s="52" t="s">
        <v>186</v>
      </c>
      <c r="I291" s="18" t="s">
        <v>187</v>
      </c>
      <c r="J291" s="24"/>
      <c r="K291" s="24">
        <v>1</v>
      </c>
      <c r="L291" s="24"/>
      <c r="M291" s="24"/>
      <c r="N291" s="24"/>
      <c r="O291" s="24"/>
      <c r="P291" s="24"/>
      <c r="Q291" s="24"/>
      <c r="R291" s="24">
        <v>1</v>
      </c>
      <c r="S291" s="24"/>
      <c r="T291" s="24"/>
      <c r="U291" s="24"/>
      <c r="V291" s="18" t="s">
        <v>79</v>
      </c>
      <c r="W291" s="18" t="s">
        <v>70</v>
      </c>
      <c r="X291" s="87" t="s">
        <v>1301</v>
      </c>
      <c r="Y291" s="18" t="s">
        <v>71</v>
      </c>
      <c r="Z291" s="24">
        <v>1</v>
      </c>
      <c r="AA291" s="24"/>
      <c r="AB291" s="24"/>
      <c r="AC291" s="24"/>
      <c r="AD291" s="24"/>
      <c r="AE291" s="24"/>
      <c r="AF291" s="24"/>
      <c r="AG291" s="24">
        <v>1</v>
      </c>
      <c r="AH291" s="24">
        <v>1</v>
      </c>
      <c r="AI291" s="24"/>
      <c r="AJ291" s="24">
        <v>1</v>
      </c>
      <c r="AK291" s="58"/>
      <c r="AL291" s="38">
        <v>20211200029181</v>
      </c>
      <c r="AM291" s="66">
        <v>44539</v>
      </c>
      <c r="AN291" s="17">
        <f>(NETWORKDAYS.INTL(B291,AM291,1,FESTIVOS!B284:B381)-1)</f>
        <v>15</v>
      </c>
    </row>
    <row r="292" spans="1:40" ht="85.25" hidden="1" customHeight="1" x14ac:dyDescent="0.35">
      <c r="A292" s="9">
        <v>20211300031882</v>
      </c>
      <c r="B292" s="10">
        <v>44522</v>
      </c>
      <c r="C292" s="38">
        <v>15</v>
      </c>
      <c r="D292" s="12">
        <f>WORKDAY(B292,C292,FESTIVOS!B285:B382)</f>
        <v>44543</v>
      </c>
      <c r="E292" s="13" t="str">
        <f t="shared" ca="1" si="8"/>
        <v>Vencido hace-204días</v>
      </c>
      <c r="F292" s="14">
        <f t="shared" ca="1" si="9"/>
        <v>-204</v>
      </c>
      <c r="G292" s="18" t="s">
        <v>188</v>
      </c>
      <c r="H292" s="52" t="s">
        <v>189</v>
      </c>
      <c r="I292" s="18" t="s">
        <v>190</v>
      </c>
      <c r="J292" s="24"/>
      <c r="K292" s="24">
        <v>1</v>
      </c>
      <c r="L292" s="24"/>
      <c r="M292" s="24"/>
      <c r="N292" s="24"/>
      <c r="O292" s="24"/>
      <c r="P292" s="24"/>
      <c r="Q292" s="24"/>
      <c r="R292" s="24">
        <v>1</v>
      </c>
      <c r="S292" s="24"/>
      <c r="T292" s="24"/>
      <c r="U292" s="24"/>
      <c r="V292" s="18" t="s">
        <v>77</v>
      </c>
      <c r="W292" s="18" t="s">
        <v>70</v>
      </c>
      <c r="X292" s="87" t="s">
        <v>1341</v>
      </c>
      <c r="Y292" s="18" t="s">
        <v>71</v>
      </c>
      <c r="Z292" s="24">
        <v>1</v>
      </c>
      <c r="AA292" s="24"/>
      <c r="AB292" s="24"/>
      <c r="AC292" s="24"/>
      <c r="AD292" s="24"/>
      <c r="AE292" s="24"/>
      <c r="AF292" s="24"/>
      <c r="AG292" s="24">
        <v>1</v>
      </c>
      <c r="AH292" s="24">
        <v>1</v>
      </c>
      <c r="AI292" s="24"/>
      <c r="AJ292" s="24">
        <v>1</v>
      </c>
      <c r="AK292" s="58"/>
      <c r="AL292" s="38">
        <v>20211200030091</v>
      </c>
      <c r="AM292" s="66">
        <v>44543</v>
      </c>
      <c r="AN292" s="17">
        <f>(NETWORKDAYS.INTL(B292,AM292,1,FESTIVOS!B285:B382)-1)</f>
        <v>15</v>
      </c>
    </row>
    <row r="293" spans="1:40" ht="85.25" hidden="1" customHeight="1" x14ac:dyDescent="0.35">
      <c r="A293" s="9">
        <v>20211300032192</v>
      </c>
      <c r="B293" s="10">
        <v>44523</v>
      </c>
      <c r="C293" s="38">
        <v>15</v>
      </c>
      <c r="D293" s="12">
        <f>WORKDAY(B293,C293,FESTIVOS!B286:B383)</f>
        <v>44544</v>
      </c>
      <c r="E293" s="13" t="str">
        <f t="shared" ca="1" si="8"/>
        <v>Vencido hace-203días</v>
      </c>
      <c r="F293" s="14">
        <f t="shared" ca="1" si="9"/>
        <v>-203</v>
      </c>
      <c r="G293" s="18" t="s">
        <v>191</v>
      </c>
      <c r="H293" s="52" t="s">
        <v>192</v>
      </c>
      <c r="I293" s="18" t="s">
        <v>193</v>
      </c>
      <c r="J293" s="24"/>
      <c r="K293" s="24">
        <v>1</v>
      </c>
      <c r="L293" s="24"/>
      <c r="M293" s="24"/>
      <c r="N293" s="24"/>
      <c r="O293" s="24"/>
      <c r="P293" s="24"/>
      <c r="Q293" s="24"/>
      <c r="R293" s="24">
        <v>1</v>
      </c>
      <c r="S293" s="24"/>
      <c r="T293" s="24"/>
      <c r="U293" s="24"/>
      <c r="V293" s="18" t="s">
        <v>73</v>
      </c>
      <c r="W293" s="18" t="s">
        <v>70</v>
      </c>
      <c r="X293" s="87" t="s">
        <v>1342</v>
      </c>
      <c r="Y293" s="18" t="s">
        <v>71</v>
      </c>
      <c r="Z293" s="24">
        <v>1</v>
      </c>
      <c r="AA293" s="24"/>
      <c r="AB293" s="24"/>
      <c r="AC293" s="24"/>
      <c r="AD293" s="24"/>
      <c r="AE293" s="24"/>
      <c r="AF293" s="24"/>
      <c r="AG293" s="24">
        <v>1</v>
      </c>
      <c r="AH293" s="24">
        <v>1</v>
      </c>
      <c r="AI293" s="24"/>
      <c r="AJ293" s="24">
        <v>1</v>
      </c>
      <c r="AK293" s="58"/>
      <c r="AL293" s="38">
        <v>20211200031981</v>
      </c>
      <c r="AM293" s="66">
        <v>44552</v>
      </c>
      <c r="AN293" s="17">
        <f>(NETWORKDAYS.INTL(B293,AM293,1,FESTIVOS!B286:B383)-1)</f>
        <v>21</v>
      </c>
    </row>
    <row r="294" spans="1:40" ht="85.25" hidden="1" customHeight="1" x14ac:dyDescent="0.35">
      <c r="A294" s="9">
        <v>20211400032282</v>
      </c>
      <c r="B294" s="10">
        <v>44523</v>
      </c>
      <c r="C294" s="38">
        <v>15</v>
      </c>
      <c r="D294" s="12">
        <f>WORKDAY(B294,C294,FESTIVOS!B287:B384)</f>
        <v>44544</v>
      </c>
      <c r="E294" s="13" t="str">
        <f t="shared" ca="1" si="8"/>
        <v>Vencido hace-203días</v>
      </c>
      <c r="F294" s="14">
        <f t="shared" ca="1" si="9"/>
        <v>-203</v>
      </c>
      <c r="G294" s="18" t="s">
        <v>135</v>
      </c>
      <c r="H294" s="52" t="s">
        <v>194</v>
      </c>
      <c r="I294" s="18" t="s">
        <v>137</v>
      </c>
      <c r="J294" s="24"/>
      <c r="K294" s="24">
        <v>1</v>
      </c>
      <c r="L294" s="24"/>
      <c r="M294" s="24"/>
      <c r="N294" s="24"/>
      <c r="O294" s="24"/>
      <c r="P294" s="24"/>
      <c r="Q294" s="24"/>
      <c r="R294" s="24">
        <v>1</v>
      </c>
      <c r="S294" s="24"/>
      <c r="T294" s="24"/>
      <c r="U294" s="24"/>
      <c r="V294" s="18" t="s">
        <v>74</v>
      </c>
      <c r="W294" s="18" t="s">
        <v>70</v>
      </c>
      <c r="X294" s="87" t="s">
        <v>1343</v>
      </c>
      <c r="Y294" s="18" t="s">
        <v>71</v>
      </c>
      <c r="Z294" s="24">
        <v>1</v>
      </c>
      <c r="AA294" s="24"/>
      <c r="AB294" s="24"/>
      <c r="AC294" s="24"/>
      <c r="AD294" s="24"/>
      <c r="AE294" s="24"/>
      <c r="AF294" s="24"/>
      <c r="AG294" s="24">
        <v>1</v>
      </c>
      <c r="AH294" s="24">
        <v>1</v>
      </c>
      <c r="AI294" s="24"/>
      <c r="AJ294" s="24">
        <v>1</v>
      </c>
      <c r="AK294" s="58"/>
      <c r="AL294" s="38">
        <v>20211200030411</v>
      </c>
      <c r="AM294" s="66">
        <v>44544</v>
      </c>
      <c r="AN294" s="17">
        <f>(NETWORKDAYS.INTL(B294,AM294,1,FESTIVOS!B287:B384)-1)</f>
        <v>15</v>
      </c>
    </row>
    <row r="295" spans="1:40" ht="85.25" hidden="1" customHeight="1" x14ac:dyDescent="0.35">
      <c r="A295" s="9">
        <v>20211100032662</v>
      </c>
      <c r="B295" s="10">
        <v>44524</v>
      </c>
      <c r="C295" s="38">
        <v>15</v>
      </c>
      <c r="D295" s="12">
        <f>WORKDAY(B295,C295,FESTIVOS!B288:B385)</f>
        <v>44545</v>
      </c>
      <c r="E295" s="13" t="str">
        <f t="shared" ca="1" si="8"/>
        <v>Vencido hace-202días</v>
      </c>
      <c r="F295" s="14">
        <f t="shared" ca="1" si="9"/>
        <v>-202</v>
      </c>
      <c r="G295" s="18" t="s">
        <v>195</v>
      </c>
      <c r="H295" s="52" t="s">
        <v>196</v>
      </c>
      <c r="I295" s="18" t="s">
        <v>197</v>
      </c>
      <c r="J295" s="24"/>
      <c r="K295" s="24">
        <v>1</v>
      </c>
      <c r="L295" s="24"/>
      <c r="M295" s="24"/>
      <c r="N295" s="24"/>
      <c r="O295" s="24"/>
      <c r="P295" s="24"/>
      <c r="Q295" s="24"/>
      <c r="R295" s="24">
        <v>1</v>
      </c>
      <c r="S295" s="24"/>
      <c r="T295" s="24"/>
      <c r="U295" s="24"/>
      <c r="V295" s="18" t="s">
        <v>77</v>
      </c>
      <c r="W295" s="18" t="s">
        <v>70</v>
      </c>
      <c r="X295" s="87" t="s">
        <v>1344</v>
      </c>
      <c r="Y295" s="18" t="s">
        <v>71</v>
      </c>
      <c r="Z295" s="24">
        <v>1</v>
      </c>
      <c r="AA295" s="24"/>
      <c r="AB295" s="24"/>
      <c r="AC295" s="24"/>
      <c r="AD295" s="24"/>
      <c r="AE295" s="24"/>
      <c r="AF295" s="24"/>
      <c r="AG295" s="24">
        <v>1</v>
      </c>
      <c r="AH295" s="24">
        <v>1</v>
      </c>
      <c r="AI295" s="24"/>
      <c r="AJ295" s="24">
        <v>1</v>
      </c>
      <c r="AK295" s="58"/>
      <c r="AL295" s="38">
        <v>20211200030431</v>
      </c>
      <c r="AM295" s="66">
        <v>44544</v>
      </c>
      <c r="AN295" s="17">
        <f>(NETWORKDAYS.INTL(B295,AM295,1,FESTIVOS!B288:B385)-1)</f>
        <v>14</v>
      </c>
    </row>
    <row r="296" spans="1:40" ht="85.25" hidden="1" customHeight="1" x14ac:dyDescent="0.35">
      <c r="A296" s="9">
        <v>20211100032712</v>
      </c>
      <c r="B296" s="10">
        <v>44524</v>
      </c>
      <c r="C296" s="38">
        <v>15</v>
      </c>
      <c r="D296" s="12">
        <f>WORKDAY(B296,C296,FESTIVOS!B289:B386)</f>
        <v>44545</v>
      </c>
      <c r="E296" s="13" t="str">
        <f t="shared" ca="1" si="8"/>
        <v>Vencido hace-202días</v>
      </c>
      <c r="F296" s="14">
        <f t="shared" ca="1" si="9"/>
        <v>-202</v>
      </c>
      <c r="G296" s="18" t="s">
        <v>198</v>
      </c>
      <c r="H296" s="52" t="s">
        <v>199</v>
      </c>
      <c r="I296" s="18" t="s">
        <v>158</v>
      </c>
      <c r="J296" s="24"/>
      <c r="K296" s="24">
        <v>1</v>
      </c>
      <c r="L296" s="24"/>
      <c r="M296" s="24"/>
      <c r="N296" s="24"/>
      <c r="O296" s="24"/>
      <c r="P296" s="24"/>
      <c r="Q296" s="24"/>
      <c r="R296" s="24">
        <v>1</v>
      </c>
      <c r="S296" s="24"/>
      <c r="T296" s="24"/>
      <c r="U296" s="24"/>
      <c r="V296" s="18" t="s">
        <v>73</v>
      </c>
      <c r="W296" s="18" t="s">
        <v>70</v>
      </c>
      <c r="X296" s="87" t="s">
        <v>1345</v>
      </c>
      <c r="Y296" s="18" t="s">
        <v>71</v>
      </c>
      <c r="Z296" s="24">
        <v>1</v>
      </c>
      <c r="AA296" s="24"/>
      <c r="AB296" s="24"/>
      <c r="AC296" s="24"/>
      <c r="AD296" s="24"/>
      <c r="AE296" s="24"/>
      <c r="AF296" s="24"/>
      <c r="AG296" s="24">
        <v>1</v>
      </c>
      <c r="AH296" s="24">
        <v>1</v>
      </c>
      <c r="AI296" s="24"/>
      <c r="AJ296" s="24">
        <v>1</v>
      </c>
      <c r="AK296" s="58"/>
      <c r="AL296" s="38">
        <v>20211200030421</v>
      </c>
      <c r="AM296" s="66">
        <v>44544</v>
      </c>
      <c r="AN296" s="17">
        <f>(NETWORKDAYS.INTL(B296,AM296,1,FESTIVOS!B289:B386)-1)</f>
        <v>14</v>
      </c>
    </row>
    <row r="297" spans="1:40" ht="85.25" hidden="1" customHeight="1" x14ac:dyDescent="0.35">
      <c r="A297" s="9">
        <v>20211300033122</v>
      </c>
      <c r="B297" s="10">
        <v>44526</v>
      </c>
      <c r="C297" s="38">
        <v>15</v>
      </c>
      <c r="D297" s="12">
        <f>WORKDAY(B297,C297,FESTIVOS!B290:B387)</f>
        <v>44547</v>
      </c>
      <c r="E297" s="13" t="str">
        <f t="shared" ref="E297" ca="1" si="10">IF(F297&lt;0,"Vencido hace"&amp;F297&amp;"días",IF(F297=0,"Vence hoy",IF(F297&lt;4,"Tiene "&amp;F297&amp;" días","Faltan "&amp;F297&amp;" días")))</f>
        <v>Vencido hace-200días</v>
      </c>
      <c r="F297" s="14">
        <f t="shared" ref="F297" ca="1" si="11">D297-$D$4</f>
        <v>-200</v>
      </c>
      <c r="G297" s="18" t="s">
        <v>1287</v>
      </c>
      <c r="H297" s="52" t="s">
        <v>1288</v>
      </c>
      <c r="I297" s="18" t="s">
        <v>1289</v>
      </c>
      <c r="J297" s="24"/>
      <c r="K297" s="24">
        <v>1</v>
      </c>
      <c r="L297" s="24"/>
      <c r="M297" s="24"/>
      <c r="N297" s="24"/>
      <c r="O297" s="24"/>
      <c r="P297" s="24"/>
      <c r="Q297" s="24"/>
      <c r="R297" s="24">
        <v>1</v>
      </c>
      <c r="S297" s="24"/>
      <c r="T297" s="24"/>
      <c r="U297" s="24"/>
      <c r="V297" s="18" t="s">
        <v>1290</v>
      </c>
      <c r="W297" s="18" t="s">
        <v>1291</v>
      </c>
      <c r="X297" s="87" t="s">
        <v>1302</v>
      </c>
      <c r="Y297" s="18" t="s">
        <v>71</v>
      </c>
      <c r="Z297" s="24">
        <v>1</v>
      </c>
      <c r="AA297" s="24"/>
      <c r="AB297" s="24"/>
      <c r="AC297" s="24"/>
      <c r="AD297" s="24"/>
      <c r="AE297" s="24"/>
      <c r="AF297" s="24"/>
      <c r="AG297" s="24">
        <v>1</v>
      </c>
      <c r="AH297" s="24">
        <v>1</v>
      </c>
      <c r="AI297" s="24"/>
      <c r="AJ297" s="24">
        <v>1</v>
      </c>
      <c r="AK297" s="58"/>
      <c r="AL297" s="38">
        <v>20211200029241</v>
      </c>
      <c r="AM297" s="66">
        <v>44540</v>
      </c>
      <c r="AN297" s="17">
        <f>(NETWORKDAYS.INTL(B297,AM297,1,FESTIVOS!B290:B387)-1)</f>
        <v>10</v>
      </c>
    </row>
    <row r="298" spans="1:40" ht="85.25" hidden="1" customHeight="1" x14ac:dyDescent="0.35">
      <c r="A298" s="9">
        <v>20211300034342</v>
      </c>
      <c r="B298" s="10">
        <v>44530</v>
      </c>
      <c r="C298" s="38">
        <v>15</v>
      </c>
      <c r="D298" s="12">
        <f>WORKDAY(B298,C298,FESTIVOS!B291:B388)</f>
        <v>44551</v>
      </c>
      <c r="E298" s="13" t="str">
        <f t="shared" ref="E298" ca="1" si="12">IF(F298&lt;0,"Vencido hace"&amp;F298&amp;"días",IF(F298=0,"Vence hoy",IF(F298&lt;4,"Tiene "&amp;F298&amp;" días","Faltan "&amp;F298&amp;" días")))</f>
        <v>Vencido hace-196días</v>
      </c>
      <c r="F298" s="14">
        <f t="shared" ref="F298" ca="1" si="13">D298-$D$4</f>
        <v>-196</v>
      </c>
      <c r="G298" s="18" t="s">
        <v>1307</v>
      </c>
      <c r="H298" s="52" t="s">
        <v>1308</v>
      </c>
      <c r="I298" s="18" t="s">
        <v>1309</v>
      </c>
      <c r="J298" s="24"/>
      <c r="K298" s="24">
        <v>1</v>
      </c>
      <c r="L298" s="24"/>
      <c r="M298" s="24"/>
      <c r="N298" s="24"/>
      <c r="O298" s="24"/>
      <c r="P298" s="24"/>
      <c r="Q298" s="24"/>
      <c r="R298" s="24">
        <v>1</v>
      </c>
      <c r="S298" s="24"/>
      <c r="T298" s="24"/>
      <c r="U298" s="24"/>
      <c r="V298" s="18" t="s">
        <v>1310</v>
      </c>
      <c r="W298" s="18" t="s">
        <v>1311</v>
      </c>
      <c r="X298" s="87" t="s">
        <v>1335</v>
      </c>
      <c r="Y298" s="18" t="s">
        <v>267</v>
      </c>
      <c r="Z298" s="24">
        <v>1</v>
      </c>
      <c r="AA298" s="24"/>
      <c r="AB298" s="24"/>
      <c r="AC298" s="24"/>
      <c r="AD298" s="24"/>
      <c r="AE298" s="24"/>
      <c r="AF298" s="24"/>
      <c r="AG298" s="24">
        <v>1</v>
      </c>
      <c r="AH298" s="24">
        <v>1</v>
      </c>
      <c r="AI298" s="24"/>
      <c r="AJ298" s="24">
        <v>1</v>
      </c>
      <c r="AK298" s="58"/>
      <c r="AL298" s="38">
        <v>202112000311431</v>
      </c>
      <c r="AM298" s="66">
        <v>44550</v>
      </c>
      <c r="AN298" s="17">
        <f>(NETWORKDAYS.INTL(B298,AM298,1,FESTIVOS!B291:B388)-1)</f>
        <v>14</v>
      </c>
    </row>
    <row r="299" spans="1:40" ht="85.25" hidden="1" customHeight="1" x14ac:dyDescent="0.35">
      <c r="A299" s="9">
        <v>20211300035782</v>
      </c>
      <c r="B299" s="10">
        <v>44532</v>
      </c>
      <c r="C299" s="38">
        <v>15</v>
      </c>
      <c r="D299" s="12">
        <f>WORKDAY(B299,C299,FESTIVOS!B291:B388)</f>
        <v>44553</v>
      </c>
      <c r="E299" s="13" t="str">
        <f t="shared" ref="E299" ca="1" si="14">IF(F299&lt;0,"Vencido hace"&amp;F299&amp;"días",IF(F299=0,"Vence hoy",IF(F299&lt;4,"Tiene "&amp;F299&amp;" días","Faltan "&amp;F299&amp;" días")))</f>
        <v>Vencido hace-194días</v>
      </c>
      <c r="F299" s="14">
        <f t="shared" ref="F299" ca="1" si="15">D299-$D$4</f>
        <v>-194</v>
      </c>
      <c r="G299" s="18" t="s">
        <v>1295</v>
      </c>
      <c r="H299" s="52" t="s">
        <v>1296</v>
      </c>
      <c r="I299" s="18" t="s">
        <v>1297</v>
      </c>
      <c r="J299" s="24"/>
      <c r="K299" s="24">
        <v>1</v>
      </c>
      <c r="L299" s="24"/>
      <c r="M299" s="24"/>
      <c r="N299" s="24"/>
      <c r="O299" s="24"/>
      <c r="P299" s="24"/>
      <c r="Q299" s="24"/>
      <c r="R299" s="24">
        <v>1</v>
      </c>
      <c r="S299" s="24"/>
      <c r="T299" s="24"/>
      <c r="U299" s="24"/>
      <c r="V299" s="18" t="s">
        <v>73</v>
      </c>
      <c r="W299" s="18" t="s">
        <v>70</v>
      </c>
      <c r="X299" s="87" t="s">
        <v>1346</v>
      </c>
      <c r="Y299" s="18" t="s">
        <v>71</v>
      </c>
      <c r="Z299" s="24">
        <v>1</v>
      </c>
      <c r="AA299" s="24"/>
      <c r="AB299" s="24"/>
      <c r="AC299" s="24"/>
      <c r="AD299" s="24"/>
      <c r="AE299" s="24"/>
      <c r="AF299" s="24"/>
      <c r="AG299" s="24">
        <v>1</v>
      </c>
      <c r="AH299" s="24">
        <v>1</v>
      </c>
      <c r="AI299" s="24"/>
      <c r="AJ299" s="24">
        <v>1</v>
      </c>
      <c r="AK299" s="58"/>
      <c r="AL299" s="38">
        <v>20211200031951</v>
      </c>
      <c r="AM299" s="66">
        <v>44552</v>
      </c>
      <c r="AN299" s="17">
        <f>(NETWORKDAYS.INTL(B299,AM299,1,FESTIVOS!B292:B389)-1)</f>
        <v>14</v>
      </c>
    </row>
    <row r="300" spans="1:40" ht="85.25" hidden="1" customHeight="1" x14ac:dyDescent="0.35">
      <c r="A300" s="9">
        <v>20211300035792</v>
      </c>
      <c r="B300" s="10">
        <v>44532</v>
      </c>
      <c r="C300" s="38">
        <v>15</v>
      </c>
      <c r="D300" s="12">
        <f>WORKDAY(B300,C300,FESTIVOS!B291:B388)</f>
        <v>44553</v>
      </c>
      <c r="E300" s="13" t="str">
        <f t="shared" ref="E300" ca="1" si="16">IF(F300&lt;0,"Vencido hace"&amp;F300&amp;"días",IF(F300=0,"Vence hoy",IF(F300&lt;4,"Tiene "&amp;F300&amp;" días","Faltan "&amp;F300&amp;" días")))</f>
        <v>Vencido hace-194días</v>
      </c>
      <c r="F300" s="14">
        <f t="shared" ref="F300" ca="1" si="17">D300-$D$4</f>
        <v>-194</v>
      </c>
      <c r="G300" s="18" t="s">
        <v>1292</v>
      </c>
      <c r="H300" s="52" t="s">
        <v>1293</v>
      </c>
      <c r="I300" s="18" t="s">
        <v>1294</v>
      </c>
      <c r="J300" s="24"/>
      <c r="K300" s="24">
        <v>1</v>
      </c>
      <c r="L300" s="24"/>
      <c r="M300" s="24"/>
      <c r="N300" s="24"/>
      <c r="O300" s="24"/>
      <c r="P300" s="24"/>
      <c r="Q300" s="24"/>
      <c r="R300" s="24">
        <v>1</v>
      </c>
      <c r="S300" s="24"/>
      <c r="T300" s="24"/>
      <c r="U300" s="24"/>
      <c r="V300" s="18" t="s">
        <v>77</v>
      </c>
      <c r="W300" s="18" t="s">
        <v>70</v>
      </c>
      <c r="X300" s="87" t="s">
        <v>1347</v>
      </c>
      <c r="Y300" s="18" t="s">
        <v>71</v>
      </c>
      <c r="Z300" s="24">
        <v>1</v>
      </c>
      <c r="AA300" s="24"/>
      <c r="AB300" s="24"/>
      <c r="AC300" s="24"/>
      <c r="AD300" s="24"/>
      <c r="AE300" s="24"/>
      <c r="AF300" s="24"/>
      <c r="AG300" s="24">
        <v>1</v>
      </c>
      <c r="AH300" s="24">
        <v>1</v>
      </c>
      <c r="AI300" s="24"/>
      <c r="AJ300" s="24">
        <v>1</v>
      </c>
      <c r="AK300" s="58"/>
      <c r="AL300" s="38">
        <v>20211200031971</v>
      </c>
      <c r="AM300" s="66">
        <v>44552</v>
      </c>
      <c r="AN300" s="17">
        <f>(NETWORKDAYS.INTL(B300,AM300,1,FESTIVOS!B293:B390)-1)</f>
        <v>14</v>
      </c>
    </row>
    <row r="301" spans="1:40" ht="85.25" hidden="1" customHeight="1" x14ac:dyDescent="0.35">
      <c r="A301" s="9">
        <v>20211300036472</v>
      </c>
      <c r="B301" s="10">
        <v>44533</v>
      </c>
      <c r="C301" s="38">
        <v>15</v>
      </c>
      <c r="D301" s="12">
        <f>WORKDAY(B301,C301,FESTIVOS!B292:B389)</f>
        <v>44554</v>
      </c>
      <c r="E301" s="13" t="str">
        <f t="shared" ref="E301" ca="1" si="18">IF(F301&lt;0,"Vencido hace"&amp;F301&amp;"días",IF(F301=0,"Vence hoy",IF(F301&lt;4,"Tiene "&amp;F301&amp;" días","Faltan "&amp;F301&amp;" días")))</f>
        <v>Vencido hace-193días</v>
      </c>
      <c r="F301" s="14">
        <f t="shared" ref="F301" ca="1" si="19">D301-$D$4</f>
        <v>-193</v>
      </c>
      <c r="G301" s="18" t="s">
        <v>1312</v>
      </c>
      <c r="H301" s="52" t="s">
        <v>1313</v>
      </c>
      <c r="I301" s="18" t="s">
        <v>1314</v>
      </c>
      <c r="J301" s="24"/>
      <c r="K301" s="24">
        <v>1</v>
      </c>
      <c r="L301" s="24"/>
      <c r="M301" s="24"/>
      <c r="N301" s="24"/>
      <c r="O301" s="24"/>
      <c r="P301" s="24"/>
      <c r="Q301" s="24"/>
      <c r="R301" s="24"/>
      <c r="S301" s="24">
        <v>1</v>
      </c>
      <c r="T301" s="24"/>
      <c r="U301" s="24"/>
      <c r="V301" s="18" t="s">
        <v>1325</v>
      </c>
      <c r="W301" s="18" t="s">
        <v>1326</v>
      </c>
      <c r="X301" s="87" t="s">
        <v>1327</v>
      </c>
      <c r="Y301" s="18" t="s">
        <v>267</v>
      </c>
      <c r="Z301" s="24">
        <v>1</v>
      </c>
      <c r="AA301" s="24"/>
      <c r="AB301" s="24"/>
      <c r="AC301" s="24"/>
      <c r="AD301" s="24"/>
      <c r="AE301" s="24"/>
      <c r="AF301" s="24"/>
      <c r="AG301" s="24">
        <v>1</v>
      </c>
      <c r="AH301" s="24">
        <v>1</v>
      </c>
      <c r="AI301" s="24"/>
      <c r="AJ301" s="24">
        <v>1</v>
      </c>
      <c r="AK301" s="58"/>
      <c r="AL301" s="38">
        <v>20211200031681</v>
      </c>
      <c r="AM301" s="66">
        <v>44551</v>
      </c>
      <c r="AN301" s="17">
        <f>(NETWORKDAYS.INTL(B301,AM301,1,FESTIVOS!B294:B391)-1)</f>
        <v>12</v>
      </c>
    </row>
    <row r="302" spans="1:40" ht="85.25" hidden="1" customHeight="1" x14ac:dyDescent="0.35">
      <c r="A302" s="9">
        <v>20211300038302</v>
      </c>
      <c r="B302" s="10">
        <v>44543</v>
      </c>
      <c r="C302" s="38">
        <v>15</v>
      </c>
      <c r="D302" s="12">
        <f>WORKDAY(B302,C302,FESTIVOS!B292:B389)</f>
        <v>44564</v>
      </c>
      <c r="E302" s="13" t="str">
        <f t="shared" ref="E302" ca="1" si="20">IF(F302&lt;0,"Vencido hace"&amp;F302&amp;"días",IF(F302=0,"Vence hoy",IF(F302&lt;4,"Tiene "&amp;F302&amp;" días","Faltan "&amp;F302&amp;" días")))</f>
        <v>Vencido hace-183días</v>
      </c>
      <c r="F302" s="14">
        <f t="shared" ref="F302" ca="1" si="21">D302-$D$4</f>
        <v>-183</v>
      </c>
      <c r="G302" s="18" t="s">
        <v>1303</v>
      </c>
      <c r="H302" s="52">
        <v>3188894643</v>
      </c>
      <c r="I302" s="18" t="s">
        <v>595</v>
      </c>
      <c r="J302" s="24"/>
      <c r="K302" s="24">
        <v>1</v>
      </c>
      <c r="L302" s="24"/>
      <c r="M302" s="24"/>
      <c r="N302" s="24"/>
      <c r="O302" s="24"/>
      <c r="P302" s="24"/>
      <c r="Q302" s="24"/>
      <c r="R302" s="24">
        <v>1</v>
      </c>
      <c r="S302" s="24"/>
      <c r="T302" s="24"/>
      <c r="U302" s="24"/>
      <c r="V302" s="18" t="s">
        <v>72</v>
      </c>
      <c r="W302" s="18" t="s">
        <v>70</v>
      </c>
      <c r="X302" s="87" t="s">
        <v>1375</v>
      </c>
      <c r="Y302" s="18" t="s">
        <v>71</v>
      </c>
      <c r="Z302" s="24">
        <v>1</v>
      </c>
      <c r="AA302" s="24"/>
      <c r="AB302" s="24"/>
      <c r="AC302" s="24"/>
      <c r="AD302" s="24"/>
      <c r="AE302" s="24"/>
      <c r="AF302" s="24"/>
      <c r="AG302" s="24">
        <v>1</v>
      </c>
      <c r="AH302" s="24">
        <v>1</v>
      </c>
      <c r="AI302" s="24"/>
      <c r="AJ302" s="24">
        <v>1</v>
      </c>
      <c r="AK302" s="58"/>
      <c r="AL302" s="38">
        <v>20211200034031</v>
      </c>
      <c r="AM302" s="66">
        <v>44560</v>
      </c>
      <c r="AN302" s="17">
        <v>13</v>
      </c>
    </row>
    <row r="303" spans="1:40" ht="85.25" hidden="1" customHeight="1" x14ac:dyDescent="0.35">
      <c r="A303" s="9">
        <v>20211300038612</v>
      </c>
      <c r="B303" s="10">
        <v>44543</v>
      </c>
      <c r="C303" s="38">
        <v>15</v>
      </c>
      <c r="D303" s="12">
        <f>WORKDAY(B303,C303,FESTIVOS!B293:B390)</f>
        <v>44564</v>
      </c>
      <c r="E303" s="13" t="str">
        <f t="shared" ref="E303" ca="1" si="22">IF(F303&lt;0,"Vencido hace"&amp;F303&amp;"días",IF(F303=0,"Vence hoy",IF(F303&lt;4,"Tiene "&amp;F303&amp;" días","Faltan "&amp;F303&amp;" días")))</f>
        <v>Vencido hace-183días</v>
      </c>
      <c r="F303" s="14">
        <f t="shared" ref="F303" ca="1" si="23">D303-$D$4</f>
        <v>-183</v>
      </c>
      <c r="G303" s="18" t="s">
        <v>1315</v>
      </c>
      <c r="H303" s="52" t="s">
        <v>1316</v>
      </c>
      <c r="I303" s="18" t="s">
        <v>1317</v>
      </c>
      <c r="J303" s="24"/>
      <c r="K303" s="24">
        <v>1</v>
      </c>
      <c r="L303" s="24"/>
      <c r="M303" s="24"/>
      <c r="N303" s="24"/>
      <c r="O303" s="24"/>
      <c r="P303" s="24"/>
      <c r="Q303" s="24"/>
      <c r="R303" s="24">
        <v>1</v>
      </c>
      <c r="S303" s="24"/>
      <c r="T303" s="24"/>
      <c r="U303" s="24"/>
      <c r="V303" s="18" t="s">
        <v>1318</v>
      </c>
      <c r="W303" s="18" t="s">
        <v>70</v>
      </c>
      <c r="X303" s="87" t="s">
        <v>1376</v>
      </c>
      <c r="Y303" s="18" t="s">
        <v>71</v>
      </c>
      <c r="Z303" s="24">
        <v>1</v>
      </c>
      <c r="AA303" s="24"/>
      <c r="AB303" s="24"/>
      <c r="AC303" s="24"/>
      <c r="AD303" s="24"/>
      <c r="AE303" s="24"/>
      <c r="AF303" s="24"/>
      <c r="AG303" s="24">
        <v>1</v>
      </c>
      <c r="AH303" s="24">
        <v>1</v>
      </c>
      <c r="AI303" s="24"/>
      <c r="AJ303" s="24">
        <v>1</v>
      </c>
      <c r="AK303" s="58"/>
      <c r="AL303" s="38">
        <v>20211200033951</v>
      </c>
      <c r="AM303" s="66">
        <v>44560</v>
      </c>
      <c r="AN303" s="17">
        <v>13</v>
      </c>
    </row>
    <row r="304" spans="1:40" ht="85.25" hidden="1" customHeight="1" x14ac:dyDescent="0.35">
      <c r="A304" s="9">
        <v>20211300038672</v>
      </c>
      <c r="B304" s="10">
        <v>44543</v>
      </c>
      <c r="C304" s="38">
        <v>15</v>
      </c>
      <c r="D304" s="12">
        <f>WORKDAY(B304,C304,FESTIVOS!B294:B391)</f>
        <v>44564</v>
      </c>
      <c r="E304" s="13" t="str">
        <f t="shared" ref="E304" ca="1" si="24">IF(F304&lt;0,"Vencido hace"&amp;F304&amp;"días",IF(F304=0,"Vence hoy",IF(F304&lt;4,"Tiene "&amp;F304&amp;" días","Faltan "&amp;F304&amp;" días")))</f>
        <v>Vencido hace-183días</v>
      </c>
      <c r="F304" s="14">
        <f t="shared" ref="F304" ca="1" si="25">D304-$D$4</f>
        <v>-183</v>
      </c>
      <c r="G304" s="18" t="s">
        <v>1319</v>
      </c>
      <c r="H304" s="52" t="s">
        <v>1320</v>
      </c>
      <c r="I304" s="18" t="s">
        <v>1321</v>
      </c>
      <c r="J304" s="24"/>
      <c r="K304" s="24">
        <v>1</v>
      </c>
      <c r="L304" s="24"/>
      <c r="M304" s="24"/>
      <c r="N304" s="24"/>
      <c r="O304" s="24"/>
      <c r="P304" s="24"/>
      <c r="Q304" s="24"/>
      <c r="R304" s="24">
        <v>1</v>
      </c>
      <c r="S304" s="24"/>
      <c r="T304" s="24"/>
      <c r="U304" s="24"/>
      <c r="V304" s="18" t="s">
        <v>1322</v>
      </c>
      <c r="W304" s="18" t="s">
        <v>70</v>
      </c>
      <c r="X304" s="87" t="s">
        <v>1457</v>
      </c>
      <c r="Y304" s="18" t="s">
        <v>71</v>
      </c>
      <c r="Z304" s="24">
        <v>1</v>
      </c>
      <c r="AA304" s="24"/>
      <c r="AB304" s="24"/>
      <c r="AC304" s="24"/>
      <c r="AD304" s="24"/>
      <c r="AE304" s="24"/>
      <c r="AF304" s="24"/>
      <c r="AG304" s="24">
        <v>1</v>
      </c>
      <c r="AH304" s="24">
        <v>1</v>
      </c>
      <c r="AI304" s="24"/>
      <c r="AJ304" s="24">
        <v>1</v>
      </c>
      <c r="AK304" s="58"/>
      <c r="AL304" s="38">
        <v>20221200000141</v>
      </c>
      <c r="AM304" s="66">
        <v>44565</v>
      </c>
      <c r="AN304" s="17">
        <f>(NETWORKDAYS.INTL(B304,AM304,1,[2]FESTIVOS!B592:B689)-1)</f>
        <v>16</v>
      </c>
    </row>
    <row r="305" spans="1:40" ht="85.25" hidden="1" customHeight="1" x14ac:dyDescent="0.35">
      <c r="A305" s="9">
        <v>20211300039912</v>
      </c>
      <c r="B305" s="10">
        <v>44546</v>
      </c>
      <c r="C305" s="38">
        <v>15</v>
      </c>
      <c r="D305" s="12">
        <f>WORKDAY(B305,C305,FESTIVOS!B293:B390)</f>
        <v>44567</v>
      </c>
      <c r="E305" s="13" t="str">
        <f ca="1">IF(F305&lt;0,"Vencido hace"&amp;F305&amp;"días",IF(F305=0,"Vence hoy",IF(F305&lt;4,"Tiene "&amp;F305&amp;" días","Faltan "&amp;F305&amp;" días")))</f>
        <v>Vencido hace-180días</v>
      </c>
      <c r="F305" s="14">
        <f ca="1">D305-$D$4</f>
        <v>-180</v>
      </c>
      <c r="G305" s="18" t="s">
        <v>1304</v>
      </c>
      <c r="H305" s="52" t="s">
        <v>1305</v>
      </c>
      <c r="I305" s="18" t="s">
        <v>1306</v>
      </c>
      <c r="J305" s="24"/>
      <c r="K305" s="24">
        <v>1</v>
      </c>
      <c r="L305" s="24"/>
      <c r="M305" s="24"/>
      <c r="N305" s="24"/>
      <c r="O305" s="24"/>
      <c r="P305" s="24"/>
      <c r="Q305" s="24"/>
      <c r="R305" s="24">
        <v>1</v>
      </c>
      <c r="S305" s="24"/>
      <c r="T305" s="24"/>
      <c r="U305" s="24"/>
      <c r="V305" s="18" t="s">
        <v>72</v>
      </c>
      <c r="W305" s="18" t="s">
        <v>70</v>
      </c>
      <c r="X305" s="87" t="s">
        <v>1458</v>
      </c>
      <c r="Y305" s="18" t="s">
        <v>71</v>
      </c>
      <c r="Z305" s="24">
        <v>1</v>
      </c>
      <c r="AA305" s="24"/>
      <c r="AB305" s="24"/>
      <c r="AC305" s="24"/>
      <c r="AD305" s="24"/>
      <c r="AE305" s="24"/>
      <c r="AF305" s="24"/>
      <c r="AG305" s="24">
        <v>1</v>
      </c>
      <c r="AH305" s="24">
        <v>1</v>
      </c>
      <c r="AI305" s="24"/>
      <c r="AJ305" s="24">
        <v>1</v>
      </c>
      <c r="AK305" s="58"/>
      <c r="AL305" s="38">
        <v>20221200000471</v>
      </c>
      <c r="AM305" s="66">
        <v>44568</v>
      </c>
      <c r="AN305" s="17">
        <f>(NETWORKDAYS.INTL(B305,AM305,1,[2]FESTIVOS!B593:B690)-1)</f>
        <v>16</v>
      </c>
    </row>
    <row r="306" spans="1:40" ht="85.25" hidden="1" customHeight="1" x14ac:dyDescent="0.35">
      <c r="A306" s="9">
        <v>20211400040822</v>
      </c>
      <c r="B306" s="10">
        <v>44551</v>
      </c>
      <c r="C306" s="38">
        <v>15</v>
      </c>
      <c r="D306" s="12">
        <f>WORKDAY(B306,C306,FESTIVOS!B294:B391)</f>
        <v>44572</v>
      </c>
      <c r="E306" s="13" t="str">
        <f ca="1">IF(F306&lt;0,"Vencido hace"&amp;F306&amp;"días",IF(F306=0,"Vence hoy",IF(F306&lt;4,"Tiene "&amp;F306&amp;" días","Faltan "&amp;F306&amp;" días")))</f>
        <v>Vencido hace-175días</v>
      </c>
      <c r="F306" s="14">
        <f ca="1">D306-$D$4</f>
        <v>-175</v>
      </c>
      <c r="G306" s="18" t="s">
        <v>1307</v>
      </c>
      <c r="H306" s="52" t="s">
        <v>1323</v>
      </c>
      <c r="I306" s="18" t="s">
        <v>1324</v>
      </c>
      <c r="J306" s="24"/>
      <c r="K306" s="24">
        <v>1</v>
      </c>
      <c r="L306" s="24"/>
      <c r="M306" s="24"/>
      <c r="N306" s="24"/>
      <c r="O306" s="24"/>
      <c r="P306" s="24"/>
      <c r="Q306" s="24"/>
      <c r="R306" s="24">
        <v>1</v>
      </c>
      <c r="S306" s="24"/>
      <c r="T306" s="24"/>
      <c r="U306" s="24"/>
      <c r="V306" s="18" t="s">
        <v>72</v>
      </c>
      <c r="W306" s="18" t="s">
        <v>70</v>
      </c>
      <c r="X306" s="87" t="s">
        <v>1459</v>
      </c>
      <c r="Y306" s="18" t="s">
        <v>71</v>
      </c>
      <c r="Z306" s="24">
        <v>1</v>
      </c>
      <c r="AA306" s="24"/>
      <c r="AB306" s="24"/>
      <c r="AC306" s="24"/>
      <c r="AD306" s="24"/>
      <c r="AE306" s="24"/>
      <c r="AF306" s="24"/>
      <c r="AG306" s="24">
        <v>1</v>
      </c>
      <c r="AH306" s="24">
        <v>1</v>
      </c>
      <c r="AI306" s="24"/>
      <c r="AJ306" s="24">
        <v>1</v>
      </c>
      <c r="AK306" s="58"/>
      <c r="AL306" s="80">
        <v>20221200000021</v>
      </c>
      <c r="AM306" s="66">
        <v>44564</v>
      </c>
      <c r="AN306" s="17">
        <f>(NETWORKDAYS.INTL(B306,AM306,1,[2]FESTIVOS!B594:B691)-1)</f>
        <v>9</v>
      </c>
    </row>
    <row r="307" spans="1:40" ht="85.25" hidden="1" customHeight="1" x14ac:dyDescent="0.35">
      <c r="A307" s="9">
        <v>20211300041002</v>
      </c>
      <c r="B307" s="10">
        <v>44551</v>
      </c>
      <c r="C307" s="38">
        <v>15</v>
      </c>
      <c r="D307" s="12">
        <f>WORKDAY(B307,C307,FESTIVOS!B294:B391)</f>
        <v>44572</v>
      </c>
      <c r="E307" s="13" t="str">
        <f t="shared" ref="E307" ca="1" si="26">IF(F307&lt;0,"Vencido hace"&amp;F307&amp;"días",IF(F307=0,"Vence hoy",IF(F307&lt;4,"Tiene "&amp;F307&amp;" días","Faltan "&amp;F307&amp;" días")))</f>
        <v>Vencido hace-175días</v>
      </c>
      <c r="F307" s="14">
        <f t="shared" ref="F307" ca="1" si="27">D307-$D$4</f>
        <v>-175</v>
      </c>
      <c r="G307" s="18" t="s">
        <v>1355</v>
      </c>
      <c r="H307" s="52" t="s">
        <v>1356</v>
      </c>
      <c r="I307" s="18" t="s">
        <v>1334</v>
      </c>
      <c r="J307" s="24"/>
      <c r="K307" s="24">
        <v>1</v>
      </c>
      <c r="L307" s="24"/>
      <c r="M307" s="24"/>
      <c r="N307" s="24"/>
      <c r="O307" s="24"/>
      <c r="P307" s="24"/>
      <c r="Q307" s="24"/>
      <c r="R307" s="24">
        <v>1</v>
      </c>
      <c r="S307" s="24"/>
      <c r="T307" s="24"/>
      <c r="U307" s="24"/>
      <c r="V307" s="18" t="s">
        <v>1357</v>
      </c>
      <c r="W307" s="18" t="s">
        <v>70</v>
      </c>
      <c r="X307" s="87" t="s">
        <v>1460</v>
      </c>
      <c r="Y307" s="18" t="s">
        <v>71</v>
      </c>
      <c r="Z307" s="24">
        <v>1</v>
      </c>
      <c r="AA307" s="24"/>
      <c r="AB307" s="24"/>
      <c r="AC307" s="24"/>
      <c r="AD307" s="24"/>
      <c r="AE307" s="24"/>
      <c r="AF307" s="24"/>
      <c r="AG307" s="24">
        <v>1</v>
      </c>
      <c r="AH307" s="24">
        <v>1</v>
      </c>
      <c r="AI307" s="24"/>
      <c r="AJ307" s="24">
        <v>1</v>
      </c>
      <c r="AK307" s="24"/>
      <c r="AL307" s="38">
        <v>20221200000061</v>
      </c>
      <c r="AM307" s="66">
        <v>44564</v>
      </c>
      <c r="AN307" s="17">
        <f>(NETWORKDAYS.INTL(B307,AM307,1,[2]FESTIVOS!B595:B692)-1)</f>
        <v>9</v>
      </c>
    </row>
    <row r="308" spans="1:40" ht="85.25" hidden="1" customHeight="1" x14ac:dyDescent="0.35">
      <c r="A308" s="9">
        <v>20211300041152</v>
      </c>
      <c r="B308" s="10">
        <v>44551</v>
      </c>
      <c r="C308" s="38">
        <v>15</v>
      </c>
      <c r="D308" s="54">
        <f>WORKDAY(B308,C308,FESTIVOS!B295:B392)</f>
        <v>44572</v>
      </c>
      <c r="E308" s="10" t="str">
        <f t="shared" ref="E308" ca="1" si="28">IF(F308&lt;0,"Vencido hace"&amp;F308&amp;"días",IF(F308=0,"Vence hoy",IF(F308&lt;4,"Tiene "&amp;F308&amp;" días","Faltan "&amp;F308&amp;" días")))</f>
        <v>Vencido hace-175días</v>
      </c>
      <c r="F308" s="55">
        <f ca="1">D308-$D$4</f>
        <v>-175</v>
      </c>
      <c r="G308" s="18" t="s">
        <v>1328</v>
      </c>
      <c r="H308" s="52" t="s">
        <v>1329</v>
      </c>
      <c r="I308" s="18" t="s">
        <v>1330</v>
      </c>
      <c r="J308" s="24"/>
      <c r="K308" s="24">
        <v>1</v>
      </c>
      <c r="L308" s="24"/>
      <c r="M308" s="24"/>
      <c r="N308" s="24"/>
      <c r="O308" s="24"/>
      <c r="P308" s="24"/>
      <c r="Q308" s="24"/>
      <c r="R308" s="24">
        <v>1</v>
      </c>
      <c r="S308" s="24"/>
      <c r="T308" s="24"/>
      <c r="U308" s="24"/>
      <c r="V308" s="18" t="s">
        <v>73</v>
      </c>
      <c r="W308" s="18" t="s">
        <v>70</v>
      </c>
      <c r="X308" s="87" t="s">
        <v>1461</v>
      </c>
      <c r="Y308" s="18" t="s">
        <v>71</v>
      </c>
      <c r="Z308" s="24">
        <v>1</v>
      </c>
      <c r="AA308" s="24"/>
      <c r="AB308" s="24"/>
      <c r="AC308" s="24"/>
      <c r="AD308" s="24"/>
      <c r="AE308" s="24"/>
      <c r="AF308" s="24"/>
      <c r="AG308" s="24">
        <v>1</v>
      </c>
      <c r="AH308" s="24">
        <v>1</v>
      </c>
      <c r="AI308" s="24"/>
      <c r="AJ308" s="24">
        <v>1</v>
      </c>
      <c r="AK308" s="58"/>
      <c r="AL308" s="11">
        <v>20221200000011</v>
      </c>
      <c r="AM308" s="66">
        <v>44564</v>
      </c>
      <c r="AN308" s="17">
        <f>(NETWORKDAYS.INTL(B308,AM308,1,[2]FESTIVOS!B596:B693)-1)</f>
        <v>9</v>
      </c>
    </row>
    <row r="309" spans="1:40" ht="85.25" hidden="1" customHeight="1" x14ac:dyDescent="0.35">
      <c r="A309" s="9">
        <v>20211400041162</v>
      </c>
      <c r="B309" s="10">
        <v>44552</v>
      </c>
      <c r="C309" s="38">
        <v>15</v>
      </c>
      <c r="D309" s="54">
        <f>WORKDAY(B309,C309,FESTIVOS!B296:B393)</f>
        <v>44573</v>
      </c>
      <c r="E309" s="10" t="str">
        <f t="shared" ref="E309" ca="1" si="29">IF(F309&lt;0,"Vencido hace"&amp;F309&amp;"días",IF(F309=0,"Vence hoy",IF(F309&lt;4,"Tiene "&amp;F309&amp;" días","Faltan "&amp;F309&amp;" días")))</f>
        <v>Vencido hace-174días</v>
      </c>
      <c r="F309" s="55">
        <f ca="1">D309-$D$4</f>
        <v>-174</v>
      </c>
      <c r="G309" s="18" t="s">
        <v>1349</v>
      </c>
      <c r="H309" s="52" t="s">
        <v>1350</v>
      </c>
      <c r="I309" s="18" t="s">
        <v>1351</v>
      </c>
      <c r="J309" s="24"/>
      <c r="K309" s="24">
        <v>1</v>
      </c>
      <c r="L309" s="24"/>
      <c r="M309" s="24"/>
      <c r="N309" s="24"/>
      <c r="O309" s="24"/>
      <c r="P309" s="24"/>
      <c r="Q309" s="24"/>
      <c r="R309" s="24">
        <v>1</v>
      </c>
      <c r="S309" s="24"/>
      <c r="T309" s="24"/>
      <c r="U309" s="24"/>
      <c r="V309" s="18" t="s">
        <v>72</v>
      </c>
      <c r="W309" s="18" t="s">
        <v>70</v>
      </c>
      <c r="X309" s="87" t="s">
        <v>1462</v>
      </c>
      <c r="Y309" s="18" t="s">
        <v>71</v>
      </c>
      <c r="Z309" s="24">
        <v>1</v>
      </c>
      <c r="AA309" s="24"/>
      <c r="AB309" s="24"/>
      <c r="AC309" s="24"/>
      <c r="AD309" s="24"/>
      <c r="AE309" s="24"/>
      <c r="AF309" s="24"/>
      <c r="AG309" s="24">
        <v>1</v>
      </c>
      <c r="AH309" s="24">
        <v>1</v>
      </c>
      <c r="AI309" s="24"/>
      <c r="AJ309" s="24">
        <v>1</v>
      </c>
      <c r="AK309" s="58"/>
      <c r="AL309" s="83">
        <v>20221200000341</v>
      </c>
      <c r="AM309" s="66">
        <v>44567</v>
      </c>
      <c r="AN309" s="17">
        <f>(NETWORKDAYS.INTL(B309,AM309,1,[2]FESTIVOS!B597:B694)-1)</f>
        <v>11</v>
      </c>
    </row>
    <row r="310" spans="1:40" ht="85.25" hidden="1" customHeight="1" x14ac:dyDescent="0.35">
      <c r="A310" s="9">
        <v>20211300041262</v>
      </c>
      <c r="B310" s="10">
        <v>44552</v>
      </c>
      <c r="C310" s="38">
        <v>15</v>
      </c>
      <c r="D310" s="54">
        <f>WORKDAY(B310,C310,FESTIVOS!B296:B393)</f>
        <v>44573</v>
      </c>
      <c r="E310" s="10" t="str">
        <f t="shared" ref="E310" ca="1" si="30">IF(F310&lt;0,"Vencido hace"&amp;F310&amp;"días",IF(F310=0,"Vence hoy",IF(F310&lt;4,"Tiene "&amp;F310&amp;" días","Faltan "&amp;F310&amp;" días")))</f>
        <v>Vencido hace-174días</v>
      </c>
      <c r="F310" s="55">
        <f ca="1">D310-$D$4</f>
        <v>-174</v>
      </c>
      <c r="G310" s="18" t="s">
        <v>1333</v>
      </c>
      <c r="H310" s="52" t="s">
        <v>1332</v>
      </c>
      <c r="I310" s="18" t="s">
        <v>1331</v>
      </c>
      <c r="J310" s="24"/>
      <c r="K310" s="24">
        <v>1</v>
      </c>
      <c r="L310" s="24"/>
      <c r="M310" s="24"/>
      <c r="N310" s="24"/>
      <c r="O310" s="24"/>
      <c r="P310" s="24"/>
      <c r="Q310" s="24"/>
      <c r="R310" s="24">
        <v>1</v>
      </c>
      <c r="S310" s="24"/>
      <c r="T310" s="24"/>
      <c r="U310" s="24"/>
      <c r="V310" s="18" t="s">
        <v>73</v>
      </c>
      <c r="W310" s="18" t="s">
        <v>70</v>
      </c>
      <c r="X310" s="87" t="s">
        <v>1463</v>
      </c>
      <c r="Y310" s="18" t="s">
        <v>71</v>
      </c>
      <c r="Z310" s="24">
        <v>1</v>
      </c>
      <c r="AA310" s="24"/>
      <c r="AB310" s="24"/>
      <c r="AC310" s="24"/>
      <c r="AD310" s="24"/>
      <c r="AE310" s="24"/>
      <c r="AF310" s="24"/>
      <c r="AG310" s="24">
        <v>1</v>
      </c>
      <c r="AH310" s="24">
        <v>1</v>
      </c>
      <c r="AI310" s="24"/>
      <c r="AJ310" s="24">
        <v>1</v>
      </c>
      <c r="AK310" s="58"/>
      <c r="AL310" s="80">
        <v>20221200000031</v>
      </c>
      <c r="AM310" s="66">
        <v>44564</v>
      </c>
      <c r="AN310" s="17">
        <f>(NETWORKDAYS.INTL(B310,AM310,1,[2]FESTIVOS!B597:B694)-1)</f>
        <v>8</v>
      </c>
    </row>
    <row r="311" spans="1:40" ht="85.25" hidden="1" customHeight="1" x14ac:dyDescent="0.35">
      <c r="A311" s="9">
        <v>20211300041392</v>
      </c>
      <c r="B311" s="10">
        <v>44552</v>
      </c>
      <c r="C311" s="38">
        <v>15</v>
      </c>
      <c r="D311" s="54">
        <f>WORKDAY(B311,C311,FESTIVOS!B297:B394)</f>
        <v>44573</v>
      </c>
      <c r="E311" s="10" t="str">
        <f t="shared" ref="E311:E312" ca="1" si="31">IF(F311&lt;0,"Vencido hace"&amp;F311&amp;"días",IF(F311=0,"Vence hoy",IF(F311&lt;4,"Tiene "&amp;F311&amp;" días","Faltan "&amp;F311&amp;" días")))</f>
        <v>Vencido hace-174días</v>
      </c>
      <c r="F311" s="55">
        <f t="shared" ref="F311:F312" ca="1" si="32">D311-$D$4</f>
        <v>-174</v>
      </c>
      <c r="G311" s="18" t="s">
        <v>1358</v>
      </c>
      <c r="H311" s="52" t="s">
        <v>1359</v>
      </c>
      <c r="I311" s="18" t="s">
        <v>1336</v>
      </c>
      <c r="J311" s="24"/>
      <c r="K311" s="24">
        <v>1</v>
      </c>
      <c r="L311" s="24"/>
      <c r="M311" s="24"/>
      <c r="N311" s="24"/>
      <c r="O311" s="24"/>
      <c r="P311" s="24"/>
      <c r="Q311" s="24"/>
      <c r="R311" s="24">
        <v>1</v>
      </c>
      <c r="S311" s="24"/>
      <c r="T311" s="24"/>
      <c r="U311" s="24"/>
      <c r="V311" s="18" t="s">
        <v>77</v>
      </c>
      <c r="W311" s="18" t="s">
        <v>70</v>
      </c>
      <c r="X311" s="87" t="s">
        <v>1464</v>
      </c>
      <c r="Y311" s="18" t="s">
        <v>71</v>
      </c>
      <c r="Z311" s="24">
        <v>1</v>
      </c>
      <c r="AA311" s="24"/>
      <c r="AB311" s="24"/>
      <c r="AC311" s="24"/>
      <c r="AD311" s="24"/>
      <c r="AE311" s="24"/>
      <c r="AF311" s="24"/>
      <c r="AG311" s="24">
        <v>1</v>
      </c>
      <c r="AH311" s="24">
        <v>1</v>
      </c>
      <c r="AI311" s="24"/>
      <c r="AJ311" s="24">
        <v>1</v>
      </c>
      <c r="AK311" s="24"/>
      <c r="AL311" s="38">
        <v>20221200000951</v>
      </c>
      <c r="AM311" s="66">
        <v>44574</v>
      </c>
      <c r="AN311" s="17">
        <f>(NETWORKDAYS.INTL(B311,AM311,1,[2]FESTIVOS!B598:B695)-1)</f>
        <v>16</v>
      </c>
    </row>
    <row r="312" spans="1:40" ht="85.25" hidden="1" customHeight="1" x14ac:dyDescent="0.35">
      <c r="A312" s="9">
        <v>20211300041472</v>
      </c>
      <c r="B312" s="10">
        <v>44552</v>
      </c>
      <c r="C312" s="38">
        <v>15</v>
      </c>
      <c r="D312" s="54">
        <f>WORKDAY(B312,C312,FESTIVOS!B298:B395)</f>
        <v>44573</v>
      </c>
      <c r="E312" s="10" t="str">
        <f t="shared" ca="1" si="31"/>
        <v>Vencido hace-174días</v>
      </c>
      <c r="F312" s="55">
        <f t="shared" ca="1" si="32"/>
        <v>-174</v>
      </c>
      <c r="G312" s="18" t="s">
        <v>1360</v>
      </c>
      <c r="H312" s="52" t="s">
        <v>1361</v>
      </c>
      <c r="I312" s="18" t="s">
        <v>1337</v>
      </c>
      <c r="J312" s="24"/>
      <c r="K312" s="24">
        <v>1</v>
      </c>
      <c r="L312" s="24"/>
      <c r="M312" s="24"/>
      <c r="N312" s="24"/>
      <c r="O312" s="24"/>
      <c r="P312" s="24"/>
      <c r="Q312" s="24"/>
      <c r="R312" s="24">
        <v>1</v>
      </c>
      <c r="S312" s="24"/>
      <c r="T312" s="24"/>
      <c r="U312" s="24"/>
      <c r="V312" s="18" t="s">
        <v>1362</v>
      </c>
      <c r="W312" s="18" t="s">
        <v>70</v>
      </c>
      <c r="X312" s="87" t="s">
        <v>1465</v>
      </c>
      <c r="Y312" s="18" t="s">
        <v>71</v>
      </c>
      <c r="Z312" s="24">
        <v>1</v>
      </c>
      <c r="AA312" s="24"/>
      <c r="AB312" s="24"/>
      <c r="AC312" s="24"/>
      <c r="AD312" s="24"/>
      <c r="AE312" s="24"/>
      <c r="AF312" s="24"/>
      <c r="AG312" s="24">
        <v>1</v>
      </c>
      <c r="AH312" s="24">
        <v>1</v>
      </c>
      <c r="AI312" s="24"/>
      <c r="AJ312" s="24">
        <v>1</v>
      </c>
      <c r="AK312" s="24"/>
      <c r="AL312" s="38">
        <v>20221200000921</v>
      </c>
      <c r="AM312" s="66">
        <v>44574</v>
      </c>
      <c r="AN312" s="17">
        <f>(NETWORKDAYS.INTL(B312,AM312,1,[2]FESTIVOS!B599:B696)-1)</f>
        <v>16</v>
      </c>
    </row>
    <row r="313" spans="1:40" ht="85.25" hidden="1" customHeight="1" x14ac:dyDescent="0.35">
      <c r="A313" s="9">
        <v>20211300041482</v>
      </c>
      <c r="B313" s="10">
        <v>44552</v>
      </c>
      <c r="C313" s="38">
        <v>15</v>
      </c>
      <c r="D313" s="54">
        <f>WORKDAY(B313,C313,FESTIVOS!B299:B396)</f>
        <v>44573</v>
      </c>
      <c r="E313" s="10" t="str">
        <f t="shared" ref="E313:E315" ca="1" si="33">IF(F313&lt;0,"Vencido hace"&amp;F313&amp;"días",IF(F313=0,"Vence hoy",IF(F313&lt;4,"Tiene "&amp;F313&amp;" días","Faltan "&amp;F313&amp;" días")))</f>
        <v>Vencido hace-174días</v>
      </c>
      <c r="F313" s="55">
        <f t="shared" ref="F313:F315" ca="1" si="34">D313-$D$4</f>
        <v>-174</v>
      </c>
      <c r="G313" s="18" t="s">
        <v>1363</v>
      </c>
      <c r="H313" s="52" t="s">
        <v>1364</v>
      </c>
      <c r="I313" s="18" t="s">
        <v>1338</v>
      </c>
      <c r="J313" s="24"/>
      <c r="K313" s="24">
        <v>1</v>
      </c>
      <c r="L313" s="24"/>
      <c r="M313" s="24"/>
      <c r="N313" s="24"/>
      <c r="O313" s="24"/>
      <c r="P313" s="24"/>
      <c r="Q313" s="24"/>
      <c r="R313" s="24">
        <v>1</v>
      </c>
      <c r="S313" s="24"/>
      <c r="T313" s="24"/>
      <c r="U313" s="24"/>
      <c r="V313" s="18" t="s">
        <v>73</v>
      </c>
      <c r="W313" s="18" t="s">
        <v>70</v>
      </c>
      <c r="X313" s="87" t="s">
        <v>1466</v>
      </c>
      <c r="Y313" s="18" t="s">
        <v>71</v>
      </c>
      <c r="Z313" s="24">
        <v>1</v>
      </c>
      <c r="AA313" s="24"/>
      <c r="AB313" s="24"/>
      <c r="AC313" s="24"/>
      <c r="AD313" s="24"/>
      <c r="AE313" s="24"/>
      <c r="AF313" s="24"/>
      <c r="AG313" s="24">
        <v>1</v>
      </c>
      <c r="AH313" s="24"/>
      <c r="AI313" s="24">
        <v>1</v>
      </c>
      <c r="AJ313" s="24"/>
      <c r="AK313" s="24">
        <v>1</v>
      </c>
      <c r="AL313" s="38">
        <v>20221200001491</v>
      </c>
      <c r="AM313" s="10">
        <v>44576</v>
      </c>
      <c r="AN313" s="17">
        <f>(NETWORKDAYS.INTL(B313,AM313,1,[2]FESTIVOS!B600:B697)-1)</f>
        <v>17</v>
      </c>
    </row>
    <row r="314" spans="1:40" ht="85.25" hidden="1" customHeight="1" x14ac:dyDescent="0.35">
      <c r="A314" s="9">
        <v>20211300041552</v>
      </c>
      <c r="B314" s="10">
        <v>44553</v>
      </c>
      <c r="C314" s="38">
        <v>15</v>
      </c>
      <c r="D314" s="54">
        <f>WORKDAY(B314,C314,FESTIVOS!B300:B397)</f>
        <v>44574</v>
      </c>
      <c r="E314" s="10" t="str">
        <f t="shared" ca="1" si="33"/>
        <v>Vencido hace-173días</v>
      </c>
      <c r="F314" s="55">
        <f t="shared" ca="1" si="34"/>
        <v>-173</v>
      </c>
      <c r="G314" s="18" t="s">
        <v>1365</v>
      </c>
      <c r="H314" s="52" t="s">
        <v>1366</v>
      </c>
      <c r="I314" s="18" t="s">
        <v>1339</v>
      </c>
      <c r="J314" s="24"/>
      <c r="K314" s="24">
        <v>1</v>
      </c>
      <c r="L314" s="24"/>
      <c r="M314" s="24"/>
      <c r="N314" s="24"/>
      <c r="O314" s="24"/>
      <c r="P314" s="24"/>
      <c r="Q314" s="24"/>
      <c r="R314" s="24">
        <v>1</v>
      </c>
      <c r="S314" s="24"/>
      <c r="T314" s="24"/>
      <c r="U314" s="24"/>
      <c r="V314" s="18" t="s">
        <v>74</v>
      </c>
      <c r="W314" s="18" t="s">
        <v>70</v>
      </c>
      <c r="X314" s="87" t="s">
        <v>1467</v>
      </c>
      <c r="Y314" s="18" t="s">
        <v>71</v>
      </c>
      <c r="Z314" s="24">
        <v>1</v>
      </c>
      <c r="AA314" s="24"/>
      <c r="AB314" s="24"/>
      <c r="AC314" s="24"/>
      <c r="AD314" s="24"/>
      <c r="AE314" s="24"/>
      <c r="AF314" s="24"/>
      <c r="AG314" s="24">
        <v>1</v>
      </c>
      <c r="AH314" s="24">
        <v>1</v>
      </c>
      <c r="AI314" s="24"/>
      <c r="AJ314" s="24">
        <v>1</v>
      </c>
      <c r="AK314" s="24"/>
      <c r="AL314" s="38">
        <v>20221200000931</v>
      </c>
      <c r="AM314" s="66">
        <v>44574</v>
      </c>
      <c r="AN314" s="17">
        <f>(NETWORKDAYS.INTL(B314,AM314,1,[2]FESTIVOS!B601:B698)-1)</f>
        <v>15</v>
      </c>
    </row>
    <row r="315" spans="1:40" ht="85.25" hidden="1" customHeight="1" x14ac:dyDescent="0.35">
      <c r="A315" s="9">
        <v>20211300041592</v>
      </c>
      <c r="B315" s="10">
        <v>44553</v>
      </c>
      <c r="C315" s="38">
        <v>15</v>
      </c>
      <c r="D315" s="54">
        <f>WORKDAY(B315,C315,FESTIVOS!B301:B398)</f>
        <v>44574</v>
      </c>
      <c r="E315" s="10" t="str">
        <f t="shared" ca="1" si="33"/>
        <v>Vencido hace-173días</v>
      </c>
      <c r="F315" s="55">
        <f t="shared" ca="1" si="34"/>
        <v>-173</v>
      </c>
      <c r="G315" s="18" t="s">
        <v>1367</v>
      </c>
      <c r="H315" s="52" t="s">
        <v>1368</v>
      </c>
      <c r="I315" s="18" t="s">
        <v>1340</v>
      </c>
      <c r="J315" s="24"/>
      <c r="K315" s="24">
        <v>1</v>
      </c>
      <c r="L315" s="24"/>
      <c r="M315" s="24"/>
      <c r="N315" s="24"/>
      <c r="O315" s="24"/>
      <c r="P315" s="24"/>
      <c r="Q315" s="24"/>
      <c r="R315" s="24">
        <v>1</v>
      </c>
      <c r="S315" s="24"/>
      <c r="T315" s="24"/>
      <c r="U315" s="24"/>
      <c r="V315" s="18" t="s">
        <v>73</v>
      </c>
      <c r="W315" s="18" t="s">
        <v>70</v>
      </c>
      <c r="X315" s="87" t="s">
        <v>1468</v>
      </c>
      <c r="Y315" s="18" t="s">
        <v>71</v>
      </c>
      <c r="Z315" s="24">
        <v>1</v>
      </c>
      <c r="AA315" s="24"/>
      <c r="AB315" s="24"/>
      <c r="AC315" s="24"/>
      <c r="AD315" s="24"/>
      <c r="AE315" s="24"/>
      <c r="AF315" s="24"/>
      <c r="AG315" s="24">
        <v>1</v>
      </c>
      <c r="AH315" s="24">
        <v>1</v>
      </c>
      <c r="AI315" s="24"/>
      <c r="AJ315" s="24">
        <v>1</v>
      </c>
      <c r="AK315" s="24"/>
      <c r="AL315" s="38">
        <v>20221200000941</v>
      </c>
      <c r="AM315" s="10">
        <v>44574</v>
      </c>
      <c r="AN315" s="84">
        <f>(NETWORKDAYS.INTL(B315,AM315,1,[2]FESTIVOS!B602:B699)-1)</f>
        <v>15</v>
      </c>
    </row>
    <row r="316" spans="1:40" ht="85.25" hidden="1" customHeight="1" x14ac:dyDescent="0.35">
      <c r="A316" s="9">
        <v>20211300041982</v>
      </c>
      <c r="B316" s="10">
        <v>44557</v>
      </c>
      <c r="C316" s="38">
        <v>15</v>
      </c>
      <c r="D316" s="54">
        <f>WORKDAY(B316,C316,FESTIVOS!B302:B399)</f>
        <v>44578</v>
      </c>
      <c r="E316" s="10" t="str">
        <f t="shared" ref="E316" ca="1" si="35">IF(F316&lt;0,"Vencido hace"&amp;F316&amp;"días",IF(F316=0,"Vence hoy",IF(F316&lt;4,"Tiene "&amp;F316&amp;" días","Faltan "&amp;F316&amp;" días")))</f>
        <v>Vencido hace-169días</v>
      </c>
      <c r="F316" s="55">
        <f t="shared" ref="F316" ca="1" si="36">D316-$D$4</f>
        <v>-169</v>
      </c>
      <c r="G316" s="18" t="s">
        <v>1352</v>
      </c>
      <c r="H316" s="52" t="s">
        <v>1353</v>
      </c>
      <c r="I316" s="18" t="s">
        <v>1354</v>
      </c>
      <c r="J316" s="24"/>
      <c r="K316" s="24">
        <v>1</v>
      </c>
      <c r="L316" s="24"/>
      <c r="M316" s="24"/>
      <c r="N316" s="24"/>
      <c r="O316" s="24"/>
      <c r="P316" s="24"/>
      <c r="Q316" s="24"/>
      <c r="R316" s="24">
        <v>1</v>
      </c>
      <c r="S316" s="24"/>
      <c r="T316" s="24"/>
      <c r="U316" s="24"/>
      <c r="V316" s="18" t="s">
        <v>73</v>
      </c>
      <c r="W316" s="18" t="s">
        <v>70</v>
      </c>
      <c r="X316" s="87" t="s">
        <v>1508</v>
      </c>
      <c r="Y316" s="18" t="s">
        <v>71</v>
      </c>
      <c r="Z316" s="24">
        <v>1</v>
      </c>
      <c r="AA316" s="24"/>
      <c r="AB316" s="24"/>
      <c r="AC316" s="24"/>
      <c r="AD316" s="24"/>
      <c r="AE316" s="24"/>
      <c r="AF316" s="24"/>
      <c r="AG316" s="24">
        <v>1</v>
      </c>
      <c r="AH316" s="24">
        <v>1</v>
      </c>
      <c r="AI316" s="24"/>
      <c r="AJ316" s="24">
        <v>1</v>
      </c>
      <c r="AK316" s="24"/>
      <c r="AL316" s="38">
        <v>20221200001501</v>
      </c>
      <c r="AM316" s="10">
        <v>44576</v>
      </c>
      <c r="AN316" s="84">
        <f>(NETWORKDAYS.INTL(B316,AM316,1,[2]FESTIVOS!B603:B700)-1)</f>
        <v>14</v>
      </c>
    </row>
    <row r="317" spans="1:40" ht="85.25" hidden="1" customHeight="1" x14ac:dyDescent="0.35">
      <c r="A317" s="9">
        <v>20211400042782</v>
      </c>
      <c r="B317" s="10">
        <v>44558</v>
      </c>
      <c r="C317" s="38">
        <v>15</v>
      </c>
      <c r="D317" s="54">
        <f>WORKDAY(B317,C317,FESTIVOS!B303:B400)</f>
        <v>44579</v>
      </c>
      <c r="E317" s="10" t="str">
        <f t="shared" ref="E317" ca="1" si="37">IF(F317&lt;0,"Vencido hace"&amp;F317&amp;"días",IF(F317=0,"Vence hoy",IF(F317&lt;4,"Tiene "&amp;F317&amp;" días","Faltan "&amp;F317&amp;" días")))</f>
        <v>Vencido hace-168días</v>
      </c>
      <c r="F317" s="55">
        <f t="shared" ref="F317" ca="1" si="38">D317-$D$4</f>
        <v>-168</v>
      </c>
      <c r="G317" s="18" t="s">
        <v>1371</v>
      </c>
      <c r="H317" s="52" t="s">
        <v>999</v>
      </c>
      <c r="I317" s="18" t="s">
        <v>137</v>
      </c>
      <c r="J317" s="24"/>
      <c r="K317" s="24">
        <v>1</v>
      </c>
      <c r="L317" s="24"/>
      <c r="M317" s="24"/>
      <c r="N317" s="24"/>
      <c r="O317" s="24"/>
      <c r="P317" s="24"/>
      <c r="Q317" s="24"/>
      <c r="R317" s="24">
        <v>1</v>
      </c>
      <c r="S317" s="24"/>
      <c r="T317" s="24"/>
      <c r="U317" s="24"/>
      <c r="V317" s="18" t="s">
        <v>72</v>
      </c>
      <c r="W317" s="18" t="s">
        <v>70</v>
      </c>
      <c r="X317" s="87" t="s">
        <v>1469</v>
      </c>
      <c r="Y317" s="18" t="s">
        <v>71</v>
      </c>
      <c r="Z317" s="24">
        <v>1</v>
      </c>
      <c r="AA317" s="24"/>
      <c r="AB317" s="24"/>
      <c r="AC317" s="24"/>
      <c r="AD317" s="24"/>
      <c r="AE317" s="24"/>
      <c r="AF317" s="24"/>
      <c r="AG317" s="24">
        <v>1</v>
      </c>
      <c r="AH317" s="24">
        <v>1</v>
      </c>
      <c r="AI317" s="24"/>
      <c r="AJ317" s="24">
        <v>1</v>
      </c>
      <c r="AK317" s="24"/>
      <c r="AL317" s="38">
        <v>20221200001041</v>
      </c>
      <c r="AM317" s="10">
        <v>44574</v>
      </c>
      <c r="AN317" s="84">
        <f>(NETWORKDAYS.INTL(B317,AM317,1,[2]FESTIVOS!B604:B701)-1)</f>
        <v>12</v>
      </c>
    </row>
    <row r="318" spans="1:40" ht="85.25" hidden="1" customHeight="1" x14ac:dyDescent="0.35">
      <c r="A318" s="9">
        <v>20211300043072</v>
      </c>
      <c r="B318" s="10">
        <v>44558</v>
      </c>
      <c r="C318" s="38">
        <v>15</v>
      </c>
      <c r="D318" s="54">
        <f>WORKDAY(B318,C318,FESTIVOS!B303:B400)</f>
        <v>44579</v>
      </c>
      <c r="E318" s="10" t="str">
        <f t="shared" ref="E318" ca="1" si="39">IF(F318&lt;0,"Vencido hace"&amp;F318&amp;"días",IF(F318=0,"Vence hoy",IF(F318&lt;4,"Tiene "&amp;F318&amp;" días","Faltan "&amp;F318&amp;" días")))</f>
        <v>Vencido hace-168días</v>
      </c>
      <c r="F318" s="55">
        <f t="shared" ref="F318" ca="1" si="40">D318-$D$4</f>
        <v>-168</v>
      </c>
      <c r="G318" s="18" t="s">
        <v>1370</v>
      </c>
      <c r="H318" s="52">
        <v>3102189491</v>
      </c>
      <c r="I318" s="18" t="s">
        <v>1369</v>
      </c>
      <c r="J318" s="24"/>
      <c r="K318" s="24">
        <v>1</v>
      </c>
      <c r="L318" s="24"/>
      <c r="M318" s="24"/>
      <c r="N318" s="24"/>
      <c r="O318" s="24"/>
      <c r="P318" s="24"/>
      <c r="Q318" s="24"/>
      <c r="R318" s="24">
        <v>1</v>
      </c>
      <c r="S318" s="24"/>
      <c r="T318" s="24"/>
      <c r="U318" s="24"/>
      <c r="V318" s="18" t="s">
        <v>73</v>
      </c>
      <c r="W318" s="18" t="s">
        <v>70</v>
      </c>
      <c r="X318" s="87" t="s">
        <v>1470</v>
      </c>
      <c r="Y318" s="18" t="s">
        <v>71</v>
      </c>
      <c r="Z318" s="24">
        <v>1</v>
      </c>
      <c r="AA318" s="24"/>
      <c r="AB318" s="24"/>
      <c r="AC318" s="24"/>
      <c r="AD318" s="24"/>
      <c r="AE318" s="24"/>
      <c r="AF318" s="24"/>
      <c r="AG318" s="24">
        <v>1</v>
      </c>
      <c r="AH318" s="24">
        <v>1</v>
      </c>
      <c r="AI318" s="24"/>
      <c r="AJ318" s="24">
        <v>1</v>
      </c>
      <c r="AK318" s="24"/>
      <c r="AL318" s="38">
        <v>20221200000311</v>
      </c>
      <c r="AM318" s="10">
        <v>44566</v>
      </c>
      <c r="AN318" s="84">
        <f>(NETWORKDAYS.INTL(B318,AM318,1,[2]FESTIVOS!B604:B701)-1)</f>
        <v>6</v>
      </c>
    </row>
    <row r="319" spans="1:40" ht="70" hidden="1" x14ac:dyDescent="0.35">
      <c r="A319" s="9">
        <v>20211300044262</v>
      </c>
      <c r="B319" s="10">
        <v>44560</v>
      </c>
      <c r="C319" s="38">
        <v>15</v>
      </c>
      <c r="D319" s="54">
        <f>WORKDAY(B319,C319,FESTIVOS!B304:B401)</f>
        <v>44581</v>
      </c>
      <c r="E319" s="10" t="str">
        <f t="shared" ref="E319:E349" ca="1" si="41">IF(F319&lt;0,"Vencido hace"&amp;F319&amp;"días",IF(F319=0,"Vence hoy",IF(F319&lt;4,"Tiene "&amp;F319&amp;" días","Faltan "&amp;F319&amp;" días")))</f>
        <v>Vencido hace-166días</v>
      </c>
      <c r="F319" s="55">
        <f t="shared" ref="F319" ca="1" si="42">D319-$D$4</f>
        <v>-166</v>
      </c>
      <c r="G319" s="18" t="s">
        <v>1372</v>
      </c>
      <c r="H319" s="52" t="s">
        <v>1374</v>
      </c>
      <c r="I319" s="18" t="s">
        <v>1373</v>
      </c>
      <c r="J319" s="24"/>
      <c r="K319" s="24">
        <v>1</v>
      </c>
      <c r="L319" s="24"/>
      <c r="M319" s="24"/>
      <c r="N319" s="24"/>
      <c r="O319" s="24"/>
      <c r="P319" s="24"/>
      <c r="Q319" s="24"/>
      <c r="R319" s="24">
        <v>1</v>
      </c>
      <c r="S319" s="24"/>
      <c r="T319" s="24"/>
      <c r="U319" s="24"/>
      <c r="V319" s="18" t="s">
        <v>77</v>
      </c>
      <c r="W319" s="18" t="s">
        <v>70</v>
      </c>
      <c r="X319" s="87" t="s">
        <v>1471</v>
      </c>
      <c r="Y319" s="18" t="s">
        <v>71</v>
      </c>
      <c r="Z319" s="24">
        <v>1</v>
      </c>
      <c r="AA319" s="24"/>
      <c r="AB319" s="24"/>
      <c r="AC319" s="24"/>
      <c r="AD319" s="24"/>
      <c r="AE319" s="24"/>
      <c r="AF319" s="24"/>
      <c r="AG319" s="24">
        <v>1</v>
      </c>
      <c r="AH319" s="24">
        <v>1</v>
      </c>
      <c r="AI319" s="24"/>
      <c r="AJ319" s="24">
        <v>1</v>
      </c>
      <c r="AK319" s="24"/>
      <c r="AL319" s="38">
        <v>20221200000961</v>
      </c>
      <c r="AM319" s="10">
        <v>44574</v>
      </c>
      <c r="AN319" s="84">
        <f>(NETWORKDAYS.INTL(B319,AM319,1,[2]FESTIVOS!B605:B702)-1)</f>
        <v>10</v>
      </c>
    </row>
    <row r="320" spans="1:40" ht="85.25" hidden="1" customHeight="1" x14ac:dyDescent="0.35">
      <c r="A320" s="9">
        <v>20221300000082</v>
      </c>
      <c r="B320" s="10">
        <v>44564</v>
      </c>
      <c r="C320" s="38">
        <v>15</v>
      </c>
      <c r="D320" s="54">
        <f>WORKDAY(B320,C320,[2]FESTIVOS!B600:B697)</f>
        <v>44585</v>
      </c>
      <c r="E320" s="10" t="str">
        <f>IF(F320&lt;0,"Vencido hace"&amp;F320&amp;"días",IF(F320=0,"Vence hoy",IF(F320&lt;4,"Tiene "&amp;F320&amp;" días","Faltan "&amp;F320&amp;" días")))</f>
        <v>Vencido hace-1días</v>
      </c>
      <c r="F320" s="85">
        <f t="shared" ref="F320:F350" si="43">+$AM$9-$D$9</f>
        <v>-1</v>
      </c>
      <c r="G320" s="18" t="s">
        <v>1377</v>
      </c>
      <c r="H320" s="52" t="s">
        <v>1378</v>
      </c>
      <c r="I320" s="18" t="s">
        <v>1379</v>
      </c>
      <c r="J320" s="24"/>
      <c r="K320" s="24">
        <v>1</v>
      </c>
      <c r="L320" s="24"/>
      <c r="M320" s="24"/>
      <c r="N320" s="24"/>
      <c r="O320" s="24"/>
      <c r="P320" s="24"/>
      <c r="Q320" s="24">
        <v>1</v>
      </c>
      <c r="R320" s="1"/>
      <c r="S320" s="24"/>
      <c r="T320" s="24"/>
      <c r="U320" s="24"/>
      <c r="V320" s="18" t="s">
        <v>72</v>
      </c>
      <c r="W320" s="18" t="s">
        <v>70</v>
      </c>
      <c r="X320" s="87" t="s">
        <v>1380</v>
      </c>
      <c r="Y320" s="18" t="s">
        <v>71</v>
      </c>
      <c r="Z320" s="24">
        <v>1</v>
      </c>
      <c r="AA320" s="24"/>
      <c r="AB320" s="24"/>
      <c r="AC320" s="24"/>
      <c r="AD320" s="24"/>
      <c r="AE320" s="24"/>
      <c r="AF320" s="24"/>
      <c r="AG320" s="24">
        <v>1</v>
      </c>
      <c r="AH320" s="24">
        <v>1</v>
      </c>
      <c r="AI320" s="24"/>
      <c r="AJ320" s="24">
        <v>1</v>
      </c>
      <c r="AK320" s="24"/>
      <c r="AL320" s="38">
        <v>20221200002341</v>
      </c>
      <c r="AM320" s="10">
        <v>44579</v>
      </c>
      <c r="AN320" s="84">
        <f>(NETWORKDAYS.INTL(B320,AM320,1,[2]FESTIVOS!B606:B703)-1)</f>
        <v>11</v>
      </c>
    </row>
    <row r="321" spans="1:40" ht="85.25" hidden="1" customHeight="1" x14ac:dyDescent="0.35">
      <c r="A321" s="9">
        <v>20221300000442</v>
      </c>
      <c r="B321" s="10">
        <v>44564</v>
      </c>
      <c r="C321" s="38">
        <v>15</v>
      </c>
      <c r="D321" s="54">
        <f>WORKDAY(B321,C321,[2]FESTIVOS!B601:B698)</f>
        <v>44585</v>
      </c>
      <c r="E321" s="10" t="str">
        <f t="shared" si="41"/>
        <v>Vencido hace-1días</v>
      </c>
      <c r="F321" s="85">
        <f t="shared" si="43"/>
        <v>-1</v>
      </c>
      <c r="G321" s="18" t="s">
        <v>1381</v>
      </c>
      <c r="H321" s="52" t="s">
        <v>1382</v>
      </c>
      <c r="I321" s="18" t="s">
        <v>1383</v>
      </c>
      <c r="J321" s="24"/>
      <c r="K321" s="24">
        <v>1</v>
      </c>
      <c r="L321" s="24"/>
      <c r="M321" s="24"/>
      <c r="N321" s="24"/>
      <c r="O321" s="24"/>
      <c r="P321" s="24"/>
      <c r="Q321" s="24">
        <v>1</v>
      </c>
      <c r="R321" s="1"/>
      <c r="S321" s="24"/>
      <c r="T321" s="24"/>
      <c r="U321" s="24"/>
      <c r="V321" s="18" t="s">
        <v>73</v>
      </c>
      <c r="W321" s="18" t="s">
        <v>70</v>
      </c>
      <c r="X321" s="87" t="s">
        <v>1384</v>
      </c>
      <c r="Y321" s="18" t="s">
        <v>71</v>
      </c>
      <c r="Z321" s="24">
        <v>1</v>
      </c>
      <c r="AA321" s="24"/>
      <c r="AB321" s="24"/>
      <c r="AC321" s="24"/>
      <c r="AD321" s="24"/>
      <c r="AE321" s="24"/>
      <c r="AF321" s="24"/>
      <c r="AG321" s="24">
        <v>1</v>
      </c>
      <c r="AH321" s="24">
        <v>1</v>
      </c>
      <c r="AI321" s="24"/>
      <c r="AJ321" s="24">
        <v>1</v>
      </c>
      <c r="AK321" s="24"/>
      <c r="AL321" s="38">
        <v>20221200001881</v>
      </c>
      <c r="AM321" s="10">
        <v>44578</v>
      </c>
      <c r="AN321" s="84">
        <f>(NETWORKDAYS.INTL(B321,AM321,1,[2]FESTIVOS!B607:B704)-1)</f>
        <v>10</v>
      </c>
    </row>
    <row r="322" spans="1:40" ht="85.25" hidden="1" customHeight="1" x14ac:dyDescent="0.35">
      <c r="A322" s="9">
        <v>20221300000602</v>
      </c>
      <c r="B322" s="10">
        <v>44565</v>
      </c>
      <c r="C322" s="38">
        <v>15</v>
      </c>
      <c r="D322" s="54">
        <f>WORKDAY(B322,C322,[2]FESTIVOS!B602:B699)</f>
        <v>44586</v>
      </c>
      <c r="E322" s="10" t="str">
        <f t="shared" si="41"/>
        <v>Vencido hace-1días</v>
      </c>
      <c r="F322" s="85">
        <f t="shared" si="43"/>
        <v>-1</v>
      </c>
      <c r="G322" s="18" t="s">
        <v>1385</v>
      </c>
      <c r="H322" s="52" t="s">
        <v>1386</v>
      </c>
      <c r="I322" s="18" t="s">
        <v>1387</v>
      </c>
      <c r="J322" s="24"/>
      <c r="K322" s="24">
        <v>1</v>
      </c>
      <c r="L322" s="24"/>
      <c r="M322" s="24"/>
      <c r="N322" s="24"/>
      <c r="O322" s="24"/>
      <c r="P322" s="24"/>
      <c r="Q322" s="24">
        <v>1</v>
      </c>
      <c r="R322" s="1"/>
      <c r="S322" s="24"/>
      <c r="T322" s="24"/>
      <c r="U322" s="24"/>
      <c r="V322" s="18" t="s">
        <v>72</v>
      </c>
      <c r="W322" s="18" t="s">
        <v>70</v>
      </c>
      <c r="X322" s="87" t="s">
        <v>1388</v>
      </c>
      <c r="Y322" s="18" t="s">
        <v>71</v>
      </c>
      <c r="Z322" s="24">
        <v>1</v>
      </c>
      <c r="AA322" s="24"/>
      <c r="AB322" s="24"/>
      <c r="AC322" s="24"/>
      <c r="AD322" s="24"/>
      <c r="AE322" s="24"/>
      <c r="AF322" s="24"/>
      <c r="AG322" s="24">
        <v>1</v>
      </c>
      <c r="AH322" s="24">
        <v>1</v>
      </c>
      <c r="AI322" s="24"/>
      <c r="AJ322" s="24">
        <v>1</v>
      </c>
      <c r="AK322" s="24"/>
      <c r="AL322" s="38">
        <v>20221200001391</v>
      </c>
      <c r="AM322" s="10">
        <v>44576</v>
      </c>
      <c r="AN322" s="84">
        <f>(NETWORKDAYS.INTL(B322,AM322,1,[2]FESTIVOS!B608:B705)-1)</f>
        <v>8</v>
      </c>
    </row>
    <row r="323" spans="1:40" ht="85.25" hidden="1" customHeight="1" x14ac:dyDescent="0.35">
      <c r="A323" s="9">
        <v>20221300000612</v>
      </c>
      <c r="B323" s="10">
        <v>44565</v>
      </c>
      <c r="C323" s="38">
        <v>15</v>
      </c>
      <c r="D323" s="54">
        <f>WORKDAY(B323,C323,[2]FESTIVOS!B603:B700)</f>
        <v>44586</v>
      </c>
      <c r="E323" s="10" t="str">
        <f t="shared" si="41"/>
        <v>Vencido hace-1días</v>
      </c>
      <c r="F323" s="85">
        <f t="shared" si="43"/>
        <v>-1</v>
      </c>
      <c r="G323" s="18" t="s">
        <v>1389</v>
      </c>
      <c r="H323" s="52" t="s">
        <v>1390</v>
      </c>
      <c r="I323" s="18" t="s">
        <v>759</v>
      </c>
      <c r="J323" s="24"/>
      <c r="K323" s="24">
        <v>1</v>
      </c>
      <c r="L323" s="24"/>
      <c r="M323" s="24"/>
      <c r="N323" s="24"/>
      <c r="O323" s="24"/>
      <c r="P323" s="24"/>
      <c r="Q323" s="24">
        <v>1</v>
      </c>
      <c r="R323" s="1"/>
      <c r="S323" s="24"/>
      <c r="T323" s="24"/>
      <c r="U323" s="24"/>
      <c r="V323" s="18" t="s">
        <v>73</v>
      </c>
      <c r="W323" s="18" t="s">
        <v>70</v>
      </c>
      <c r="X323" s="87" t="s">
        <v>1495</v>
      </c>
      <c r="Y323" s="18" t="s">
        <v>71</v>
      </c>
      <c r="Z323" s="24">
        <v>1</v>
      </c>
      <c r="AA323" s="24"/>
      <c r="AB323" s="24"/>
      <c r="AC323" s="24"/>
      <c r="AD323" s="24"/>
      <c r="AE323" s="24"/>
      <c r="AF323" s="24"/>
      <c r="AG323" s="24">
        <v>1</v>
      </c>
      <c r="AH323" s="24">
        <v>1</v>
      </c>
      <c r="AI323" s="24"/>
      <c r="AJ323" s="24">
        <v>1</v>
      </c>
      <c r="AK323" s="24"/>
      <c r="AL323" s="38">
        <v>20221200004081</v>
      </c>
      <c r="AM323" s="10">
        <v>44586</v>
      </c>
      <c r="AN323" s="84">
        <f>(NETWORKDAYS.INTL(B323,AM323,1,[2]FESTIVOS!B609:B706)-1)</f>
        <v>15</v>
      </c>
    </row>
    <row r="324" spans="1:40" ht="85.25" hidden="1" customHeight="1" x14ac:dyDescent="0.35">
      <c r="A324" s="9">
        <v>20221400001252</v>
      </c>
      <c r="B324" s="10">
        <v>44568</v>
      </c>
      <c r="C324" s="38">
        <v>15</v>
      </c>
      <c r="D324" s="54">
        <f>WORKDAY(B324,C324,[2]FESTIVOS!B604:B701)</f>
        <v>44589</v>
      </c>
      <c r="E324" s="10" t="str">
        <f t="shared" si="41"/>
        <v>Vencido hace-1días</v>
      </c>
      <c r="F324" s="85">
        <f t="shared" si="43"/>
        <v>-1</v>
      </c>
      <c r="G324" s="18" t="s">
        <v>1391</v>
      </c>
      <c r="H324" s="52" t="s">
        <v>1392</v>
      </c>
      <c r="I324" s="18" t="s">
        <v>1393</v>
      </c>
      <c r="J324" s="37"/>
      <c r="K324" s="37">
        <v>1</v>
      </c>
      <c r="L324" s="37"/>
      <c r="M324" s="37"/>
      <c r="N324" s="37"/>
      <c r="O324" s="37"/>
      <c r="P324" s="37"/>
      <c r="Q324" s="37">
        <v>1</v>
      </c>
      <c r="R324" s="37"/>
      <c r="S324" s="37"/>
      <c r="T324" s="37"/>
      <c r="U324" s="37"/>
      <c r="V324" s="27" t="s">
        <v>1394</v>
      </c>
      <c r="W324" s="27" t="s">
        <v>1395</v>
      </c>
      <c r="X324" s="88" t="s">
        <v>1396</v>
      </c>
      <c r="Y324" s="27" t="s">
        <v>71</v>
      </c>
      <c r="Z324" s="37">
        <v>1</v>
      </c>
      <c r="AA324" s="37"/>
      <c r="AB324" s="37"/>
      <c r="AC324" s="37"/>
      <c r="AD324" s="37"/>
      <c r="AE324" s="37"/>
      <c r="AF324" s="37"/>
      <c r="AG324" s="37">
        <v>1</v>
      </c>
      <c r="AH324" s="37">
        <v>1</v>
      </c>
      <c r="AI324" s="37"/>
      <c r="AJ324" s="37">
        <v>1</v>
      </c>
      <c r="AK324" s="37"/>
      <c r="AL324" s="80">
        <v>20221200002551</v>
      </c>
      <c r="AM324" s="69">
        <v>44580</v>
      </c>
      <c r="AN324" s="84">
        <f>(NETWORKDAYS.INTL(B324,AM324,1,[2]FESTIVOS!B610:B707)-1)</f>
        <v>8</v>
      </c>
    </row>
    <row r="325" spans="1:40" ht="85.25" hidden="1" customHeight="1" x14ac:dyDescent="0.35">
      <c r="A325" s="9">
        <v>20221300001712</v>
      </c>
      <c r="B325" s="10">
        <v>44573</v>
      </c>
      <c r="C325" s="38">
        <v>15</v>
      </c>
      <c r="D325" s="54">
        <f>WORKDAY(B325,C325,[2]FESTIVOS!B605:B702)</f>
        <v>44594</v>
      </c>
      <c r="E325" s="10" t="str">
        <f t="shared" si="41"/>
        <v>Vencido hace-1días</v>
      </c>
      <c r="F325" s="85">
        <f t="shared" si="43"/>
        <v>-1</v>
      </c>
      <c r="G325" s="18" t="s">
        <v>1397</v>
      </c>
      <c r="H325" s="52" t="s">
        <v>1398</v>
      </c>
      <c r="I325" s="18" t="s">
        <v>1399</v>
      </c>
      <c r="J325" s="37"/>
      <c r="K325" s="37">
        <v>1</v>
      </c>
      <c r="L325" s="37"/>
      <c r="M325" s="37"/>
      <c r="N325" s="37"/>
      <c r="O325" s="37"/>
      <c r="P325" s="37"/>
      <c r="Q325" s="37"/>
      <c r="R325" s="37">
        <v>1</v>
      </c>
      <c r="S325" s="37"/>
      <c r="T325" s="37">
        <v>1</v>
      </c>
      <c r="U325" s="37"/>
      <c r="V325" s="18" t="s">
        <v>72</v>
      </c>
      <c r="W325" s="18" t="s">
        <v>70</v>
      </c>
      <c r="X325" s="87" t="s">
        <v>1400</v>
      </c>
      <c r="Y325" s="27" t="s">
        <v>71</v>
      </c>
      <c r="Z325" s="37">
        <v>1</v>
      </c>
      <c r="AA325" s="37"/>
      <c r="AB325" s="37"/>
      <c r="AC325" s="37"/>
      <c r="AD325" s="37"/>
      <c r="AE325" s="37"/>
      <c r="AF325" s="37"/>
      <c r="AG325" s="37">
        <v>1</v>
      </c>
      <c r="AH325" s="37">
        <v>1</v>
      </c>
      <c r="AI325" s="37"/>
      <c r="AJ325" s="37">
        <v>1</v>
      </c>
      <c r="AK325" s="37"/>
      <c r="AL325" s="80">
        <v>20221200001871</v>
      </c>
      <c r="AM325" s="69">
        <v>44578</v>
      </c>
      <c r="AN325" s="84">
        <f>(NETWORKDAYS.INTL(B325,AM325,1,[2]FESTIVOS!B611:B708)-1)</f>
        <v>3</v>
      </c>
    </row>
    <row r="326" spans="1:40" ht="85.25" hidden="1" customHeight="1" x14ac:dyDescent="0.35">
      <c r="A326" s="9">
        <v>20221300002012</v>
      </c>
      <c r="B326" s="10">
        <v>44573</v>
      </c>
      <c r="C326" s="38">
        <v>15</v>
      </c>
      <c r="D326" s="54">
        <f>WORKDAY(B326,C326,[2]FESTIVOS!B606:B703)</f>
        <v>44594</v>
      </c>
      <c r="E326" s="10" t="str">
        <f t="shared" si="41"/>
        <v>Vencido hace-1días</v>
      </c>
      <c r="F326" s="85">
        <f t="shared" si="43"/>
        <v>-1</v>
      </c>
      <c r="G326" s="18" t="s">
        <v>1401</v>
      </c>
      <c r="H326" s="86" t="s">
        <v>1402</v>
      </c>
      <c r="I326" s="18" t="s">
        <v>1403</v>
      </c>
      <c r="J326" s="37"/>
      <c r="K326" s="37">
        <v>1</v>
      </c>
      <c r="L326" s="37"/>
      <c r="M326" s="37"/>
      <c r="N326" s="37"/>
      <c r="O326" s="37"/>
      <c r="P326" s="37"/>
      <c r="Q326" s="37">
        <v>1</v>
      </c>
      <c r="R326" s="37"/>
      <c r="S326" s="37"/>
      <c r="T326" s="37"/>
      <c r="U326" s="37"/>
      <c r="V326" s="27" t="s">
        <v>1404</v>
      </c>
      <c r="W326" s="27" t="s">
        <v>1405</v>
      </c>
      <c r="X326" s="88" t="s">
        <v>1406</v>
      </c>
      <c r="Y326" s="27" t="s">
        <v>71</v>
      </c>
      <c r="Z326" s="37">
        <v>1</v>
      </c>
      <c r="AA326" s="37"/>
      <c r="AB326" s="37"/>
      <c r="AC326" s="37"/>
      <c r="AD326" s="37"/>
      <c r="AE326" s="37"/>
      <c r="AF326" s="37"/>
      <c r="AG326" s="37">
        <v>1</v>
      </c>
      <c r="AH326" s="37">
        <v>1</v>
      </c>
      <c r="AI326" s="37"/>
      <c r="AJ326" s="37">
        <v>1</v>
      </c>
      <c r="AK326" s="37"/>
      <c r="AL326" s="80">
        <v>20221200002561</v>
      </c>
      <c r="AM326" s="69">
        <v>44580</v>
      </c>
      <c r="AN326" s="84">
        <f>(NETWORKDAYS.INTL(B326,AM326,1,[2]FESTIVOS!B612:B709)-1)</f>
        <v>5</v>
      </c>
    </row>
    <row r="327" spans="1:40" ht="94.5" hidden="1" customHeight="1" x14ac:dyDescent="0.35">
      <c r="A327" s="9">
        <v>20221400002032</v>
      </c>
      <c r="B327" s="10">
        <v>44573</v>
      </c>
      <c r="C327" s="38">
        <v>15</v>
      </c>
      <c r="D327" s="54">
        <f>WORKDAY(B327,C327,[2]FESTIVOS!B607:B704)</f>
        <v>44594</v>
      </c>
      <c r="E327" s="10" t="str">
        <f t="shared" si="41"/>
        <v>Vencido hace-1días</v>
      </c>
      <c r="F327" s="99">
        <f t="shared" si="43"/>
        <v>-1</v>
      </c>
      <c r="G327" s="18" t="s">
        <v>1407</v>
      </c>
      <c r="H327" s="52" t="s">
        <v>1408</v>
      </c>
      <c r="I327" s="18" t="s">
        <v>1409</v>
      </c>
      <c r="J327" s="24"/>
      <c r="K327" s="24">
        <v>1</v>
      </c>
      <c r="L327" s="24"/>
      <c r="M327" s="24"/>
      <c r="N327" s="24"/>
      <c r="O327" s="24"/>
      <c r="P327" s="24"/>
      <c r="Q327" s="24">
        <v>1</v>
      </c>
      <c r="R327" s="24">
        <v>1</v>
      </c>
      <c r="S327" s="24"/>
      <c r="T327" s="24">
        <v>1</v>
      </c>
      <c r="U327" s="24"/>
      <c r="V327" s="18" t="s">
        <v>72</v>
      </c>
      <c r="W327" s="18" t="s">
        <v>70</v>
      </c>
      <c r="X327" s="87" t="s">
        <v>1628</v>
      </c>
      <c r="Y327" s="18" t="s">
        <v>71</v>
      </c>
      <c r="Z327" s="24">
        <v>1</v>
      </c>
      <c r="AA327" s="24"/>
      <c r="AB327" s="24"/>
      <c r="AC327" s="24"/>
      <c r="AD327" s="24"/>
      <c r="AE327" s="24"/>
      <c r="AF327" s="24"/>
      <c r="AG327" s="24">
        <v>1</v>
      </c>
      <c r="AH327" s="24">
        <v>1</v>
      </c>
      <c r="AI327" s="24"/>
      <c r="AJ327" s="24">
        <v>1</v>
      </c>
      <c r="AK327" s="24"/>
      <c r="AL327" s="38" t="s">
        <v>1629</v>
      </c>
      <c r="AM327" s="10" t="s">
        <v>1630</v>
      </c>
      <c r="AN327" s="84" t="e">
        <f>(NETWORKDAYS.INTL(B327,AM327,1,[2]FESTIVOS!B613:B710)-1)</f>
        <v>#VALUE!</v>
      </c>
    </row>
    <row r="328" spans="1:40" ht="85.25" hidden="1" customHeight="1" x14ac:dyDescent="0.35">
      <c r="A328" s="9">
        <v>20221300002382</v>
      </c>
      <c r="B328" s="10">
        <v>44574</v>
      </c>
      <c r="C328" s="38">
        <v>15</v>
      </c>
      <c r="D328" s="54">
        <f>WORKDAY(B328,C328,[2]FESTIVOS!B608:B705)</f>
        <v>44595</v>
      </c>
      <c r="E328" s="10" t="str">
        <f t="shared" si="41"/>
        <v>Vencido hace-1días</v>
      </c>
      <c r="F328" s="85">
        <f t="shared" si="43"/>
        <v>-1</v>
      </c>
      <c r="G328" s="18" t="s">
        <v>1410</v>
      </c>
      <c r="H328" s="52" t="s">
        <v>1411</v>
      </c>
      <c r="I328" s="18" t="s">
        <v>1412</v>
      </c>
      <c r="J328" s="37"/>
      <c r="K328" s="37">
        <v>1</v>
      </c>
      <c r="L328" s="37"/>
      <c r="M328" s="37"/>
      <c r="N328" s="37"/>
      <c r="O328" s="37"/>
      <c r="P328" s="37"/>
      <c r="Q328" s="37">
        <v>1</v>
      </c>
      <c r="R328" s="37">
        <v>1</v>
      </c>
      <c r="S328" s="37"/>
      <c r="T328" s="37">
        <v>1</v>
      </c>
      <c r="U328" s="37"/>
      <c r="V328" s="18" t="s">
        <v>73</v>
      </c>
      <c r="W328" s="18" t="s">
        <v>70</v>
      </c>
      <c r="X328" s="88" t="s">
        <v>1499</v>
      </c>
      <c r="Y328" s="27" t="s">
        <v>71</v>
      </c>
      <c r="Z328" s="37">
        <v>1</v>
      </c>
      <c r="AA328" s="37"/>
      <c r="AB328" s="37"/>
      <c r="AC328" s="37"/>
      <c r="AD328" s="37"/>
      <c r="AE328" s="37"/>
      <c r="AF328" s="37"/>
      <c r="AG328" s="37">
        <v>1</v>
      </c>
      <c r="AH328" s="37">
        <v>1</v>
      </c>
      <c r="AI328" s="37"/>
      <c r="AJ328" s="37">
        <v>1</v>
      </c>
      <c r="AK328" s="37"/>
      <c r="AL328" s="80">
        <v>20221300005941</v>
      </c>
      <c r="AM328" s="69">
        <v>44594</v>
      </c>
      <c r="AN328" s="84">
        <f>(NETWORKDAYS.INTL(B328,AM328,1,[2]FESTIVOS!B614:B711)-1)</f>
        <v>14</v>
      </c>
    </row>
    <row r="329" spans="1:40" ht="85.25" hidden="1" customHeight="1" x14ac:dyDescent="0.35">
      <c r="A329" s="9">
        <v>20221300002832</v>
      </c>
      <c r="B329" s="10">
        <v>44578</v>
      </c>
      <c r="C329" s="38">
        <v>15</v>
      </c>
      <c r="D329" s="54">
        <f>WORKDAY(B329,C329,[2]FESTIVOS!B609:B706)</f>
        <v>44599</v>
      </c>
      <c r="E329" s="10" t="str">
        <f t="shared" si="41"/>
        <v>Vencido hace-1días</v>
      </c>
      <c r="F329" s="85">
        <f t="shared" si="43"/>
        <v>-1</v>
      </c>
      <c r="G329" s="18" t="s">
        <v>1413</v>
      </c>
      <c r="H329" s="52" t="s">
        <v>1414</v>
      </c>
      <c r="I329" s="18" t="s">
        <v>1415</v>
      </c>
      <c r="J329" s="37"/>
      <c r="K329" s="37">
        <v>1</v>
      </c>
      <c r="L329" s="37"/>
      <c r="M329" s="37"/>
      <c r="N329" s="37"/>
      <c r="O329" s="37"/>
      <c r="P329" s="37"/>
      <c r="Q329" s="37">
        <v>1</v>
      </c>
      <c r="R329" s="37">
        <v>1</v>
      </c>
      <c r="S329" s="37"/>
      <c r="T329" s="37">
        <v>1</v>
      </c>
      <c r="U329" s="37"/>
      <c r="V329" s="18" t="s">
        <v>73</v>
      </c>
      <c r="W329" s="18" t="s">
        <v>70</v>
      </c>
      <c r="X329" s="88" t="s">
        <v>1478</v>
      </c>
      <c r="Y329" s="27" t="s">
        <v>71</v>
      </c>
      <c r="Z329" s="37">
        <v>1</v>
      </c>
      <c r="AA329" s="37"/>
      <c r="AB329" s="37"/>
      <c r="AC329" s="37"/>
      <c r="AD329" s="37"/>
      <c r="AE329" s="37"/>
      <c r="AF329" s="37"/>
      <c r="AG329" s="37">
        <v>1</v>
      </c>
      <c r="AH329" s="37">
        <v>1</v>
      </c>
      <c r="AI329" s="37"/>
      <c r="AJ329" s="37">
        <v>1</v>
      </c>
      <c r="AK329" s="37"/>
      <c r="AL329" s="80">
        <v>20221200004781</v>
      </c>
      <c r="AM329" s="69">
        <v>44589</v>
      </c>
      <c r="AN329" s="84">
        <f>(NETWORKDAYS.INTL(B329,AM329,1,[2]FESTIVOS!B615:B712)-1)</f>
        <v>9</v>
      </c>
    </row>
    <row r="330" spans="1:40" ht="85.25" hidden="1" customHeight="1" x14ac:dyDescent="0.35">
      <c r="A330" s="9">
        <v>20221200002862</v>
      </c>
      <c r="B330" s="10">
        <v>44578</v>
      </c>
      <c r="C330" s="38">
        <v>15</v>
      </c>
      <c r="D330" s="54">
        <f>WORKDAY(B330,C330,[2]FESTIVOS!B610:B707)</f>
        <v>44599</v>
      </c>
      <c r="E330" s="10" t="str">
        <f t="shared" si="41"/>
        <v>Vencido hace-1días</v>
      </c>
      <c r="F330" s="85">
        <f t="shared" si="43"/>
        <v>-1</v>
      </c>
      <c r="G330" s="18" t="s">
        <v>1416</v>
      </c>
      <c r="H330" s="52" t="s">
        <v>1417</v>
      </c>
      <c r="I330" s="18" t="s">
        <v>1418</v>
      </c>
      <c r="J330" s="37"/>
      <c r="K330" s="37">
        <v>1</v>
      </c>
      <c r="L330" s="37"/>
      <c r="M330" s="37"/>
      <c r="N330" s="37"/>
      <c r="O330" s="37"/>
      <c r="P330" s="37"/>
      <c r="Q330" s="37">
        <v>1</v>
      </c>
      <c r="R330" s="37">
        <v>1</v>
      </c>
      <c r="S330" s="37"/>
      <c r="T330" s="37">
        <v>1</v>
      </c>
      <c r="U330" s="37"/>
      <c r="V330" s="18" t="s">
        <v>73</v>
      </c>
      <c r="W330" s="18" t="s">
        <v>70</v>
      </c>
      <c r="X330" s="88" t="s">
        <v>1479</v>
      </c>
      <c r="Y330" s="27" t="s">
        <v>71</v>
      </c>
      <c r="Z330" s="37">
        <v>1</v>
      </c>
      <c r="AA330" s="37"/>
      <c r="AB330" s="37"/>
      <c r="AC330" s="37"/>
      <c r="AD330" s="37"/>
      <c r="AE330" s="37"/>
      <c r="AF330" s="37"/>
      <c r="AG330" s="37">
        <v>1</v>
      </c>
      <c r="AH330" s="37">
        <v>1</v>
      </c>
      <c r="AI330" s="37"/>
      <c r="AJ330" s="37">
        <v>1</v>
      </c>
      <c r="AK330" s="37"/>
      <c r="AL330" s="80">
        <v>20221200004791</v>
      </c>
      <c r="AM330" s="69">
        <v>44589</v>
      </c>
      <c r="AN330" s="84">
        <f>(NETWORKDAYS.INTL(B330,AM330,1,[2]FESTIVOS!B616:B713)-1)</f>
        <v>9</v>
      </c>
    </row>
    <row r="331" spans="1:40" ht="85.25" hidden="1" customHeight="1" x14ac:dyDescent="0.35">
      <c r="A331" s="9">
        <v>20221300002872</v>
      </c>
      <c r="B331" s="10">
        <v>44578</v>
      </c>
      <c r="C331" s="38">
        <v>15</v>
      </c>
      <c r="D331" s="54">
        <f>WORKDAY(B331,C331,[2]FESTIVOS!B611:B708)</f>
        <v>44599</v>
      </c>
      <c r="E331" s="10" t="str">
        <f t="shared" si="41"/>
        <v>Vencido hace-1días</v>
      </c>
      <c r="F331" s="85">
        <f t="shared" si="43"/>
        <v>-1</v>
      </c>
      <c r="G331" s="18" t="s">
        <v>1419</v>
      </c>
      <c r="H331" s="52" t="s">
        <v>1417</v>
      </c>
      <c r="I331" s="18" t="s">
        <v>1418</v>
      </c>
      <c r="J331" s="37"/>
      <c r="K331" s="37">
        <v>1</v>
      </c>
      <c r="L331" s="37"/>
      <c r="M331" s="37"/>
      <c r="N331" s="37"/>
      <c r="O331" s="37"/>
      <c r="P331" s="37"/>
      <c r="Q331" s="37">
        <v>1</v>
      </c>
      <c r="R331" s="37">
        <v>1</v>
      </c>
      <c r="S331" s="37"/>
      <c r="T331" s="37">
        <v>1</v>
      </c>
      <c r="U331" s="37"/>
      <c r="V331" s="18" t="s">
        <v>73</v>
      </c>
      <c r="W331" s="18" t="s">
        <v>70</v>
      </c>
      <c r="X331" s="88" t="s">
        <v>1480</v>
      </c>
      <c r="Y331" s="27" t="s">
        <v>71</v>
      </c>
      <c r="Z331" s="37">
        <v>1</v>
      </c>
      <c r="AA331" s="37"/>
      <c r="AB331" s="37"/>
      <c r="AC331" s="37"/>
      <c r="AD331" s="37"/>
      <c r="AE331" s="37"/>
      <c r="AF331" s="37"/>
      <c r="AG331" s="37">
        <v>1</v>
      </c>
      <c r="AH331" s="37">
        <v>1</v>
      </c>
      <c r="AI331" s="37"/>
      <c r="AJ331" s="37">
        <v>1</v>
      </c>
      <c r="AK331" s="37"/>
      <c r="AL331" s="80">
        <v>20221200004801</v>
      </c>
      <c r="AM331" s="69">
        <v>44589</v>
      </c>
      <c r="AN331" s="84">
        <f>(NETWORKDAYS.INTL(B331,AM331,1,[2]FESTIVOS!B617:B714)-1)</f>
        <v>9</v>
      </c>
    </row>
    <row r="332" spans="1:40" ht="85.25" hidden="1" customHeight="1" x14ac:dyDescent="0.35">
      <c r="A332" s="9">
        <v>20221300003212</v>
      </c>
      <c r="B332" s="10">
        <v>44579</v>
      </c>
      <c r="C332" s="38">
        <v>15</v>
      </c>
      <c r="D332" s="54">
        <f>WORKDAY(B332,C332,[2]FESTIVOS!B612:B709)</f>
        <v>44600</v>
      </c>
      <c r="E332" s="10" t="str">
        <f t="shared" si="41"/>
        <v>Vencido hace-1días</v>
      </c>
      <c r="F332" s="85">
        <f t="shared" si="43"/>
        <v>-1</v>
      </c>
      <c r="G332" s="18" t="s">
        <v>1420</v>
      </c>
      <c r="H332" s="52" t="s">
        <v>1421</v>
      </c>
      <c r="I332" s="18" t="s">
        <v>1422</v>
      </c>
      <c r="J332" s="37"/>
      <c r="K332" s="37">
        <v>1</v>
      </c>
      <c r="L332" s="37"/>
      <c r="M332" s="37"/>
      <c r="N332" s="37"/>
      <c r="O332" s="37"/>
      <c r="P332" s="37"/>
      <c r="Q332" s="37">
        <v>1</v>
      </c>
      <c r="R332" s="37">
        <v>1</v>
      </c>
      <c r="S332" s="37"/>
      <c r="T332" s="37">
        <v>1</v>
      </c>
      <c r="U332" s="37"/>
      <c r="V332" s="18" t="s">
        <v>73</v>
      </c>
      <c r="W332" s="18" t="s">
        <v>70</v>
      </c>
      <c r="X332" s="88" t="s">
        <v>1500</v>
      </c>
      <c r="Y332" s="27" t="s">
        <v>71</v>
      </c>
      <c r="Z332" s="37">
        <v>1</v>
      </c>
      <c r="AA332" s="37"/>
      <c r="AB332" s="37"/>
      <c r="AC332" s="37"/>
      <c r="AD332" s="37"/>
      <c r="AE332" s="37"/>
      <c r="AF332" s="37"/>
      <c r="AG332" s="37">
        <v>1</v>
      </c>
      <c r="AH332" s="37">
        <v>1</v>
      </c>
      <c r="AI332" s="37"/>
      <c r="AJ332" s="37">
        <v>1</v>
      </c>
      <c r="AK332" s="37"/>
      <c r="AL332" s="80">
        <v>20221200005961</v>
      </c>
      <c r="AM332" s="69">
        <v>44589</v>
      </c>
      <c r="AN332" s="84">
        <f>(NETWORKDAYS.INTL(B332,AM332,1,[2]FESTIVOS!B618:B715)-1)</f>
        <v>8</v>
      </c>
    </row>
    <row r="333" spans="1:40" ht="85.25" hidden="1" customHeight="1" x14ac:dyDescent="0.35">
      <c r="A333" s="9">
        <v>20221300003582</v>
      </c>
      <c r="B333" s="10">
        <v>44579</v>
      </c>
      <c r="C333" s="38">
        <v>15</v>
      </c>
      <c r="D333" s="54">
        <f>WORKDAY(B333,C333,[2]FESTIVOS!B613:B710)</f>
        <v>44600</v>
      </c>
      <c r="E333" s="10" t="str">
        <f t="shared" si="41"/>
        <v>Vencido hace-1días</v>
      </c>
      <c r="F333" s="85">
        <f t="shared" si="43"/>
        <v>-1</v>
      </c>
      <c r="G333" s="18" t="s">
        <v>1423</v>
      </c>
      <c r="H333" s="52" t="s">
        <v>1424</v>
      </c>
      <c r="I333" s="18" t="s">
        <v>1425</v>
      </c>
      <c r="J333" s="37"/>
      <c r="K333" s="37">
        <v>1</v>
      </c>
      <c r="L333" s="37"/>
      <c r="M333" s="37"/>
      <c r="N333" s="37"/>
      <c r="O333" s="37"/>
      <c r="P333" s="37"/>
      <c r="Q333" s="37">
        <v>1</v>
      </c>
      <c r="R333" s="37">
        <v>1</v>
      </c>
      <c r="S333" s="37"/>
      <c r="T333" s="37">
        <v>1</v>
      </c>
      <c r="U333" s="37"/>
      <c r="V333" s="18" t="s">
        <v>73</v>
      </c>
      <c r="W333" s="18" t="s">
        <v>70</v>
      </c>
      <c r="X333" s="88" t="s">
        <v>1481</v>
      </c>
      <c r="Y333" s="27" t="s">
        <v>71</v>
      </c>
      <c r="Z333" s="37">
        <v>1</v>
      </c>
      <c r="AA333" s="37"/>
      <c r="AB333" s="37"/>
      <c r="AC333" s="37"/>
      <c r="AD333" s="37"/>
      <c r="AE333" s="37"/>
      <c r="AF333" s="37"/>
      <c r="AG333" s="37">
        <v>1</v>
      </c>
      <c r="AH333" s="37">
        <v>1</v>
      </c>
      <c r="AI333" s="37"/>
      <c r="AJ333" s="37">
        <v>1</v>
      </c>
      <c r="AK333" s="37"/>
      <c r="AL333" s="80">
        <v>20221200004821</v>
      </c>
      <c r="AM333" s="69">
        <v>44589</v>
      </c>
      <c r="AN333" s="84">
        <f>(NETWORKDAYS.INTL(B333,AM333,1,[2]FESTIVOS!B619:B716)-1)</f>
        <v>8</v>
      </c>
    </row>
    <row r="334" spans="1:40" ht="85.25" hidden="1" customHeight="1" x14ac:dyDescent="0.35">
      <c r="A334" s="9">
        <v>20221300003772</v>
      </c>
      <c r="B334" s="10">
        <v>44580</v>
      </c>
      <c r="C334" s="38">
        <v>15</v>
      </c>
      <c r="D334" s="54">
        <f>WORKDAY(B334,C334,[2]FESTIVOS!B614:B711)</f>
        <v>44601</v>
      </c>
      <c r="E334" s="10" t="str">
        <f t="shared" si="41"/>
        <v>Vencido hace-1días</v>
      </c>
      <c r="F334" s="85">
        <f t="shared" si="43"/>
        <v>-1</v>
      </c>
      <c r="G334" s="18" t="s">
        <v>1426</v>
      </c>
      <c r="H334" s="86" t="s">
        <v>1427</v>
      </c>
      <c r="I334" s="18" t="s">
        <v>1428</v>
      </c>
      <c r="J334" s="37"/>
      <c r="K334" s="37">
        <v>1</v>
      </c>
      <c r="L334" s="37"/>
      <c r="M334" s="37"/>
      <c r="N334" s="37"/>
      <c r="O334" s="37"/>
      <c r="P334" s="37"/>
      <c r="Q334" s="37">
        <v>1</v>
      </c>
      <c r="R334" s="37">
        <v>1</v>
      </c>
      <c r="S334" s="37"/>
      <c r="T334" s="37">
        <v>1</v>
      </c>
      <c r="U334" s="37"/>
      <c r="V334" s="18" t="s">
        <v>73</v>
      </c>
      <c r="W334" s="18" t="s">
        <v>70</v>
      </c>
      <c r="X334" s="88" t="s">
        <v>1501</v>
      </c>
      <c r="Y334" s="27" t="s">
        <v>71</v>
      </c>
      <c r="Z334" s="37">
        <v>1</v>
      </c>
      <c r="AA334" s="37"/>
      <c r="AB334" s="37"/>
      <c r="AC334" s="37"/>
      <c r="AD334" s="37"/>
      <c r="AE334" s="37"/>
      <c r="AF334" s="37"/>
      <c r="AG334" s="37">
        <v>1</v>
      </c>
      <c r="AH334" s="37">
        <v>1</v>
      </c>
      <c r="AI334" s="37"/>
      <c r="AJ334" s="37">
        <v>1</v>
      </c>
      <c r="AK334" s="37"/>
      <c r="AL334" s="80">
        <v>20221200005971</v>
      </c>
      <c r="AM334" s="69">
        <v>44594</v>
      </c>
      <c r="AN334" s="84">
        <f>(NETWORKDAYS.INTL(B334,AM334,1,[2]FESTIVOS!B620:B717)-1)</f>
        <v>10</v>
      </c>
    </row>
    <row r="335" spans="1:40" ht="85.25" hidden="1" customHeight="1" x14ac:dyDescent="0.35">
      <c r="A335" s="9">
        <v>20221300003782</v>
      </c>
      <c r="B335" s="10">
        <v>44580</v>
      </c>
      <c r="C335" s="38">
        <v>15</v>
      </c>
      <c r="D335" s="54">
        <f>WORKDAY(B335,C335,[2]FESTIVOS!B615:B712)</f>
        <v>44601</v>
      </c>
      <c r="E335" s="10" t="str">
        <f t="shared" si="41"/>
        <v>Vencido hace-1días</v>
      </c>
      <c r="F335" s="85">
        <f t="shared" si="43"/>
        <v>-1</v>
      </c>
      <c r="G335" s="18" t="s">
        <v>1429</v>
      </c>
      <c r="H335" s="86" t="s">
        <v>1427</v>
      </c>
      <c r="I335" s="18" t="s">
        <v>1428</v>
      </c>
      <c r="J335" s="37"/>
      <c r="K335" s="37">
        <v>1</v>
      </c>
      <c r="L335" s="37"/>
      <c r="M335" s="37"/>
      <c r="N335" s="37"/>
      <c r="O335" s="37"/>
      <c r="P335" s="37"/>
      <c r="Q335" s="37">
        <v>1</v>
      </c>
      <c r="R335" s="37">
        <v>1</v>
      </c>
      <c r="S335" s="37"/>
      <c r="T335" s="37">
        <v>1</v>
      </c>
      <c r="U335" s="37"/>
      <c r="V335" s="18" t="s">
        <v>73</v>
      </c>
      <c r="W335" s="18" t="s">
        <v>70</v>
      </c>
      <c r="X335" s="88" t="s">
        <v>1502</v>
      </c>
      <c r="Y335" s="27" t="s">
        <v>71</v>
      </c>
      <c r="Z335" s="37">
        <v>1</v>
      </c>
      <c r="AA335" s="37"/>
      <c r="AB335" s="37"/>
      <c r="AC335" s="37"/>
      <c r="AD335" s="37"/>
      <c r="AE335" s="37"/>
      <c r="AF335" s="37"/>
      <c r="AG335" s="37">
        <v>1</v>
      </c>
      <c r="AH335" s="37">
        <v>1</v>
      </c>
      <c r="AI335" s="37"/>
      <c r="AJ335" s="37">
        <v>1</v>
      </c>
      <c r="AK335" s="37"/>
      <c r="AL335" s="80">
        <v>20221200005981</v>
      </c>
      <c r="AM335" s="69">
        <v>44594</v>
      </c>
      <c r="AN335" s="84">
        <f>(NETWORKDAYS.INTL(B335,AM335,1,[2]FESTIVOS!B621:B718)-1)</f>
        <v>10</v>
      </c>
    </row>
    <row r="336" spans="1:40" ht="85.25" hidden="1" customHeight="1" x14ac:dyDescent="0.35">
      <c r="A336" s="9">
        <v>20221300003802</v>
      </c>
      <c r="B336" s="10">
        <v>44580</v>
      </c>
      <c r="C336" s="38">
        <v>15</v>
      </c>
      <c r="D336" s="54">
        <f>WORKDAY(B336,C336,[2]FESTIVOS!B616:B713)</f>
        <v>44601</v>
      </c>
      <c r="E336" s="10" t="str">
        <f t="shared" si="41"/>
        <v>Vencido hace-1días</v>
      </c>
      <c r="F336" s="85">
        <f t="shared" si="43"/>
        <v>-1</v>
      </c>
      <c r="G336" s="18" t="s">
        <v>1430</v>
      </c>
      <c r="H336" s="86" t="s">
        <v>1431</v>
      </c>
      <c r="I336" s="18" t="s">
        <v>1432</v>
      </c>
      <c r="J336" s="37"/>
      <c r="K336" s="37">
        <v>1</v>
      </c>
      <c r="L336" s="37"/>
      <c r="M336" s="37"/>
      <c r="N336" s="37"/>
      <c r="O336" s="37"/>
      <c r="P336" s="37"/>
      <c r="Q336" s="37">
        <v>1</v>
      </c>
      <c r="R336" s="37">
        <v>1</v>
      </c>
      <c r="S336" s="37"/>
      <c r="T336" s="37">
        <v>1</v>
      </c>
      <c r="U336" s="37"/>
      <c r="V336" s="18" t="s">
        <v>73</v>
      </c>
      <c r="W336" s="18" t="s">
        <v>70</v>
      </c>
      <c r="X336" s="88" t="s">
        <v>1503</v>
      </c>
      <c r="Y336" s="27" t="s">
        <v>71</v>
      </c>
      <c r="Z336" s="37">
        <v>1</v>
      </c>
      <c r="AA336" s="37"/>
      <c r="AB336" s="37"/>
      <c r="AC336" s="37"/>
      <c r="AD336" s="37"/>
      <c r="AE336" s="37"/>
      <c r="AF336" s="37"/>
      <c r="AG336" s="37">
        <v>1</v>
      </c>
      <c r="AH336" s="37">
        <v>1</v>
      </c>
      <c r="AI336" s="37"/>
      <c r="AJ336" s="37">
        <v>1</v>
      </c>
      <c r="AK336" s="37"/>
      <c r="AL336" s="80">
        <v>20221200006001</v>
      </c>
      <c r="AM336" s="69">
        <v>44594</v>
      </c>
      <c r="AN336" s="84">
        <f>(NETWORKDAYS.INTL(B336,AM336,1,[2]FESTIVOS!B622:B719)-1)</f>
        <v>10</v>
      </c>
    </row>
    <row r="337" spans="1:40" ht="85.25" hidden="1" customHeight="1" x14ac:dyDescent="0.35">
      <c r="A337" s="9">
        <v>20221300003852</v>
      </c>
      <c r="B337" s="10">
        <v>44580</v>
      </c>
      <c r="C337" s="38">
        <v>15</v>
      </c>
      <c r="D337" s="54">
        <f>WORKDAY(B337,C337,[2]FESTIVOS!B617:B714)</f>
        <v>44601</v>
      </c>
      <c r="E337" s="10" t="str">
        <f t="shared" si="41"/>
        <v>Vencido hace-1días</v>
      </c>
      <c r="F337" s="85">
        <f t="shared" si="43"/>
        <v>-1</v>
      </c>
      <c r="G337" s="18" t="s">
        <v>1433</v>
      </c>
      <c r="H337" s="86" t="s">
        <v>1434</v>
      </c>
      <c r="I337" s="18" t="s">
        <v>1435</v>
      </c>
      <c r="J337" s="37"/>
      <c r="K337" s="37">
        <v>1</v>
      </c>
      <c r="L337" s="37"/>
      <c r="M337" s="37"/>
      <c r="N337" s="37"/>
      <c r="O337" s="37"/>
      <c r="P337" s="37"/>
      <c r="Q337" s="37">
        <v>1</v>
      </c>
      <c r="R337" s="37">
        <v>1</v>
      </c>
      <c r="S337" s="37"/>
      <c r="T337" s="37">
        <v>1</v>
      </c>
      <c r="U337" s="37"/>
      <c r="V337" s="18" t="s">
        <v>73</v>
      </c>
      <c r="W337" s="18" t="s">
        <v>70</v>
      </c>
      <c r="X337" s="88" t="s">
        <v>1504</v>
      </c>
      <c r="Y337" s="27" t="s">
        <v>71</v>
      </c>
      <c r="Z337" s="37">
        <v>1</v>
      </c>
      <c r="AA337" s="37"/>
      <c r="AB337" s="37"/>
      <c r="AC337" s="37"/>
      <c r="AD337" s="37"/>
      <c r="AE337" s="37"/>
      <c r="AF337" s="37"/>
      <c r="AG337" s="37">
        <v>1</v>
      </c>
      <c r="AH337" s="37">
        <v>1</v>
      </c>
      <c r="AI337" s="37"/>
      <c r="AJ337" s="37">
        <v>1</v>
      </c>
      <c r="AK337" s="37"/>
      <c r="AL337" s="80">
        <v>20221200006011</v>
      </c>
      <c r="AM337" s="69">
        <v>44594</v>
      </c>
      <c r="AN337" s="84">
        <f>(NETWORKDAYS.INTL(B337,AM337,1,[2]FESTIVOS!B623:B720)-1)</f>
        <v>10</v>
      </c>
    </row>
    <row r="338" spans="1:40" ht="85.25" hidden="1" customHeight="1" x14ac:dyDescent="0.35">
      <c r="A338" s="9">
        <v>20221300004072</v>
      </c>
      <c r="B338" s="10">
        <v>44581</v>
      </c>
      <c r="C338" s="38">
        <v>15</v>
      </c>
      <c r="D338" s="54">
        <f>WORKDAY(B338,C338,[2]FESTIVOS!B618:B715)</f>
        <v>44602</v>
      </c>
      <c r="E338" s="10" t="str">
        <f t="shared" si="41"/>
        <v>Vencido hace-1días</v>
      </c>
      <c r="F338" s="85">
        <f t="shared" si="43"/>
        <v>-1</v>
      </c>
      <c r="G338" s="18" t="s">
        <v>1436</v>
      </c>
      <c r="H338" s="86" t="s">
        <v>1437</v>
      </c>
      <c r="I338" s="18" t="s">
        <v>1438</v>
      </c>
      <c r="J338" s="37"/>
      <c r="K338" s="37">
        <v>1</v>
      </c>
      <c r="L338" s="37"/>
      <c r="M338" s="37"/>
      <c r="N338" s="37"/>
      <c r="O338" s="37"/>
      <c r="P338" s="37"/>
      <c r="Q338" s="37">
        <v>1</v>
      </c>
      <c r="R338" s="37">
        <v>1</v>
      </c>
      <c r="S338" s="37"/>
      <c r="T338" s="37">
        <v>1</v>
      </c>
      <c r="U338" s="37"/>
      <c r="V338" s="18" t="s">
        <v>73</v>
      </c>
      <c r="W338" s="18" t="s">
        <v>70</v>
      </c>
      <c r="X338" s="88" t="s">
        <v>1505</v>
      </c>
      <c r="Y338" s="27" t="s">
        <v>71</v>
      </c>
      <c r="Z338" s="37">
        <v>1</v>
      </c>
      <c r="AA338" s="37"/>
      <c r="AB338" s="37"/>
      <c r="AC338" s="37"/>
      <c r="AD338" s="37"/>
      <c r="AE338" s="37"/>
      <c r="AF338" s="37"/>
      <c r="AG338" s="37">
        <v>1</v>
      </c>
      <c r="AH338" s="37">
        <v>1</v>
      </c>
      <c r="AI338" s="37"/>
      <c r="AJ338" s="37">
        <v>1</v>
      </c>
      <c r="AK338" s="37"/>
      <c r="AL338" s="80">
        <v>20221200006021</v>
      </c>
      <c r="AM338" s="69">
        <v>44594</v>
      </c>
      <c r="AN338" s="84">
        <f>(NETWORKDAYS.INTL(B338,AM338,1,[2]FESTIVOS!B624:B721)-1)</f>
        <v>9</v>
      </c>
    </row>
    <row r="339" spans="1:40" ht="85.25" hidden="1" customHeight="1" x14ac:dyDescent="0.35">
      <c r="A339" s="9">
        <v>20221300004242</v>
      </c>
      <c r="B339" s="10">
        <v>44581</v>
      </c>
      <c r="C339" s="38">
        <v>15</v>
      </c>
      <c r="D339" s="54">
        <f>WORKDAY(B339,C339,[2]FESTIVOS!B619:B716)</f>
        <v>44602</v>
      </c>
      <c r="E339" s="10" t="str">
        <f t="shared" si="41"/>
        <v>Vencido hace-1días</v>
      </c>
      <c r="F339" s="85">
        <f t="shared" si="43"/>
        <v>-1</v>
      </c>
      <c r="G339" s="18" t="s">
        <v>1439</v>
      </c>
      <c r="H339" s="52" t="s">
        <v>1440</v>
      </c>
      <c r="I339" s="18" t="s">
        <v>1441</v>
      </c>
      <c r="J339" s="37"/>
      <c r="K339" s="37">
        <v>1</v>
      </c>
      <c r="L339" s="37"/>
      <c r="M339" s="37"/>
      <c r="N339" s="37"/>
      <c r="O339" s="37"/>
      <c r="P339" s="37"/>
      <c r="Q339" s="37">
        <v>1</v>
      </c>
      <c r="R339" s="37">
        <v>1</v>
      </c>
      <c r="S339" s="37"/>
      <c r="T339" s="37">
        <v>1</v>
      </c>
      <c r="U339" s="37"/>
      <c r="V339" s="18" t="s">
        <v>73</v>
      </c>
      <c r="W339" s="18" t="s">
        <v>70</v>
      </c>
      <c r="X339" s="88" t="s">
        <v>1482</v>
      </c>
      <c r="Y339" s="27" t="s">
        <v>71</v>
      </c>
      <c r="Z339" s="37">
        <v>1</v>
      </c>
      <c r="AA339" s="37"/>
      <c r="AB339" s="37"/>
      <c r="AC339" s="37"/>
      <c r="AD339" s="37"/>
      <c r="AE339" s="37"/>
      <c r="AF339" s="37"/>
      <c r="AG339" s="37">
        <v>1</v>
      </c>
      <c r="AH339" s="37">
        <v>1</v>
      </c>
      <c r="AI339" s="37"/>
      <c r="AJ339" s="37">
        <v>1</v>
      </c>
      <c r="AK339" s="37"/>
      <c r="AL339" s="80">
        <v>20221200004811</v>
      </c>
      <c r="AM339" s="69">
        <v>44589</v>
      </c>
      <c r="AN339" s="84">
        <f>(NETWORKDAYS.INTL(B339,AM339,1,[2]FESTIVOS!B625:B722)-1)</f>
        <v>6</v>
      </c>
    </row>
    <row r="340" spans="1:40" ht="85.25" hidden="1" customHeight="1" x14ac:dyDescent="0.35">
      <c r="A340" s="9">
        <v>202213000004792</v>
      </c>
      <c r="B340" s="10">
        <v>44585</v>
      </c>
      <c r="C340" s="38">
        <v>15</v>
      </c>
      <c r="D340" s="54">
        <f>WORKDAY(B340,C340,[2]FESTIVOS!B620:B717)</f>
        <v>44606</v>
      </c>
      <c r="E340" s="10" t="str">
        <f t="shared" si="41"/>
        <v>Vencido hace-1días</v>
      </c>
      <c r="F340" s="85">
        <f t="shared" si="43"/>
        <v>-1</v>
      </c>
      <c r="G340" s="18" t="s">
        <v>1442</v>
      </c>
      <c r="H340" s="52" t="s">
        <v>1443</v>
      </c>
      <c r="I340" s="18" t="s">
        <v>1444</v>
      </c>
      <c r="J340" s="37"/>
      <c r="K340" s="37">
        <v>1</v>
      </c>
      <c r="L340" s="37"/>
      <c r="M340" s="37"/>
      <c r="N340" s="37"/>
      <c r="O340" s="37"/>
      <c r="P340" s="37"/>
      <c r="Q340" s="37">
        <v>1</v>
      </c>
      <c r="R340" s="37"/>
      <c r="S340" s="37"/>
      <c r="T340" s="37"/>
      <c r="U340" s="37"/>
      <c r="V340" s="27" t="s">
        <v>1445</v>
      </c>
      <c r="W340" s="27" t="s">
        <v>1446</v>
      </c>
      <c r="X340" s="88" t="s">
        <v>1447</v>
      </c>
      <c r="Y340" s="27" t="s">
        <v>71</v>
      </c>
      <c r="Z340" s="37">
        <v>1</v>
      </c>
      <c r="AA340" s="37"/>
      <c r="AB340" s="37"/>
      <c r="AC340" s="37"/>
      <c r="AD340" s="37"/>
      <c r="AE340" s="37">
        <v>1</v>
      </c>
      <c r="AF340" s="37"/>
      <c r="AG340" s="37"/>
      <c r="AH340" s="37">
        <v>1</v>
      </c>
      <c r="AI340" s="37"/>
      <c r="AJ340" s="37">
        <v>1</v>
      </c>
      <c r="AK340" s="37"/>
      <c r="AL340" s="80">
        <v>20221200003931</v>
      </c>
      <c r="AM340" s="69">
        <v>44586</v>
      </c>
      <c r="AN340" s="84">
        <f>(NETWORKDAYS.INTL(B340,AM340,1,[2]FESTIVOS!B626:B723)-1)</f>
        <v>1</v>
      </c>
    </row>
    <row r="341" spans="1:40" ht="85.25" hidden="1" customHeight="1" x14ac:dyDescent="0.35">
      <c r="A341" s="9">
        <v>20221300004822</v>
      </c>
      <c r="B341" s="10">
        <v>44585</v>
      </c>
      <c r="C341" s="38">
        <v>15</v>
      </c>
      <c r="D341" s="54">
        <f>WORKDAY(B341,C341,[2]FESTIVOS!B621:B718)</f>
        <v>44606</v>
      </c>
      <c r="E341" s="10" t="str">
        <f t="shared" si="41"/>
        <v>Vencido hace-1días</v>
      </c>
      <c r="F341" s="85">
        <f t="shared" si="43"/>
        <v>-1</v>
      </c>
      <c r="G341" s="18" t="s">
        <v>1448</v>
      </c>
      <c r="H341" s="86" t="s">
        <v>1449</v>
      </c>
      <c r="I341" s="18" t="s">
        <v>1450</v>
      </c>
      <c r="J341" s="37"/>
      <c r="K341" s="37">
        <v>1</v>
      </c>
      <c r="L341" s="37"/>
      <c r="M341" s="37"/>
      <c r="N341" s="37"/>
      <c r="O341" s="37"/>
      <c r="P341" s="37"/>
      <c r="Q341" s="37">
        <v>1</v>
      </c>
      <c r="R341" s="37">
        <v>1</v>
      </c>
      <c r="S341" s="37"/>
      <c r="T341" s="37">
        <v>1</v>
      </c>
      <c r="U341" s="37"/>
      <c r="V341" s="18" t="s">
        <v>73</v>
      </c>
      <c r="W341" s="18" t="s">
        <v>70</v>
      </c>
      <c r="X341" s="88" t="s">
        <v>1506</v>
      </c>
      <c r="Y341" s="27" t="s">
        <v>71</v>
      </c>
      <c r="Z341" s="37">
        <v>1</v>
      </c>
      <c r="AA341" s="37"/>
      <c r="AB341" s="37"/>
      <c r="AC341" s="37"/>
      <c r="AD341" s="37"/>
      <c r="AE341" s="37"/>
      <c r="AF341" s="37"/>
      <c r="AG341" s="37">
        <v>1</v>
      </c>
      <c r="AH341" s="37">
        <v>1</v>
      </c>
      <c r="AI341" s="37"/>
      <c r="AJ341" s="37">
        <v>1</v>
      </c>
      <c r="AK341" s="37"/>
      <c r="AL341" s="80">
        <v>20221200006041</v>
      </c>
      <c r="AM341" s="69">
        <v>44594</v>
      </c>
      <c r="AN341" s="84">
        <f>(NETWORKDAYS.INTL(B341,AM341,1,[2]FESTIVOS!B627:B724)-1)</f>
        <v>7</v>
      </c>
    </row>
    <row r="342" spans="1:40" ht="85.25" hidden="1" customHeight="1" x14ac:dyDescent="0.35">
      <c r="A342" s="9">
        <v>20221300005252</v>
      </c>
      <c r="B342" s="10">
        <v>44586</v>
      </c>
      <c r="C342" s="38">
        <v>15</v>
      </c>
      <c r="D342" s="54">
        <f>WORKDAY(B342,C342,[2]FESTIVOS!B622:B719)</f>
        <v>44607</v>
      </c>
      <c r="E342" s="10" t="str">
        <f t="shared" si="41"/>
        <v>Vencido hace-1días</v>
      </c>
      <c r="F342" s="85">
        <f t="shared" si="43"/>
        <v>-1</v>
      </c>
      <c r="G342" s="18" t="s">
        <v>1451</v>
      </c>
      <c r="H342" s="86" t="s">
        <v>1452</v>
      </c>
      <c r="I342" s="18" t="s">
        <v>1453</v>
      </c>
      <c r="J342" s="37"/>
      <c r="K342" s="37">
        <v>1</v>
      </c>
      <c r="L342" s="37"/>
      <c r="M342" s="37"/>
      <c r="N342" s="37"/>
      <c r="O342" s="37"/>
      <c r="P342" s="37"/>
      <c r="Q342" s="37">
        <v>1</v>
      </c>
      <c r="R342" s="37">
        <v>1</v>
      </c>
      <c r="S342" s="37"/>
      <c r="T342" s="37">
        <v>1</v>
      </c>
      <c r="U342" s="37"/>
      <c r="V342" s="18" t="s">
        <v>73</v>
      </c>
      <c r="W342" s="18" t="s">
        <v>70</v>
      </c>
      <c r="X342" s="88" t="s">
        <v>1510</v>
      </c>
      <c r="Y342" s="27" t="s">
        <v>71</v>
      </c>
      <c r="Z342" s="37">
        <v>1</v>
      </c>
      <c r="AA342" s="37"/>
      <c r="AB342" s="37"/>
      <c r="AC342" s="37"/>
      <c r="AD342" s="37"/>
      <c r="AE342" s="37"/>
      <c r="AF342" s="37"/>
      <c r="AG342" s="37">
        <v>1</v>
      </c>
      <c r="AH342" s="37">
        <v>1</v>
      </c>
      <c r="AI342" s="37"/>
      <c r="AJ342" s="37">
        <v>1</v>
      </c>
      <c r="AK342" s="37"/>
      <c r="AL342" s="80">
        <v>20221200006061</v>
      </c>
      <c r="AM342" s="69">
        <v>44594</v>
      </c>
      <c r="AN342" s="84">
        <f>(NETWORKDAYS.INTL(B342,AM342,1,[2]FESTIVOS!B628:B725)-1)</f>
        <v>6</v>
      </c>
    </row>
    <row r="343" spans="1:40" ht="85.25" hidden="1" customHeight="1" x14ac:dyDescent="0.35">
      <c r="A343" s="9">
        <v>20221400005752</v>
      </c>
      <c r="B343" s="10">
        <v>44587</v>
      </c>
      <c r="C343" s="38">
        <v>15</v>
      </c>
      <c r="D343" s="54">
        <f>WORKDAY(B343,C343,[2]FESTIVOS!B623:B720)</f>
        <v>44608</v>
      </c>
      <c r="E343" s="10" t="str">
        <f t="shared" si="41"/>
        <v>Vencido hace-1días</v>
      </c>
      <c r="F343" s="85">
        <f t="shared" si="43"/>
        <v>-1</v>
      </c>
      <c r="G343" s="18" t="s">
        <v>1454</v>
      </c>
      <c r="H343" s="52" t="s">
        <v>1455</v>
      </c>
      <c r="I343" s="18" t="s">
        <v>1456</v>
      </c>
      <c r="J343" s="37"/>
      <c r="K343" s="37">
        <v>1</v>
      </c>
      <c r="L343" s="37"/>
      <c r="M343" s="37"/>
      <c r="N343" s="37"/>
      <c r="O343" s="37"/>
      <c r="P343" s="37"/>
      <c r="Q343" s="37">
        <v>1</v>
      </c>
      <c r="R343" s="37">
        <v>1</v>
      </c>
      <c r="S343" s="37"/>
      <c r="T343" s="37">
        <v>1</v>
      </c>
      <c r="U343" s="37"/>
      <c r="V343" s="18" t="s">
        <v>73</v>
      </c>
      <c r="W343" s="18" t="s">
        <v>70</v>
      </c>
      <c r="X343" s="88" t="s">
        <v>1507</v>
      </c>
      <c r="Y343" s="27" t="s">
        <v>71</v>
      </c>
      <c r="Z343" s="37">
        <v>1</v>
      </c>
      <c r="AA343" s="37"/>
      <c r="AB343" s="37"/>
      <c r="AC343" s="37"/>
      <c r="AD343" s="37"/>
      <c r="AE343" s="37"/>
      <c r="AF343" s="37"/>
      <c r="AG343" s="37">
        <v>1</v>
      </c>
      <c r="AH343" s="37">
        <v>1</v>
      </c>
      <c r="AI343" s="37"/>
      <c r="AJ343" s="37">
        <v>1</v>
      </c>
      <c r="AK343" s="37"/>
      <c r="AL343" s="80">
        <v>20221200006051</v>
      </c>
      <c r="AM343" s="69">
        <v>44594</v>
      </c>
      <c r="AN343" s="84">
        <f>(NETWORKDAYS.INTL(B343,AM343,1,[2]FESTIVOS!B629:B726)-1)</f>
        <v>5</v>
      </c>
    </row>
    <row r="344" spans="1:40" ht="85.25" hidden="1" customHeight="1" x14ac:dyDescent="0.35">
      <c r="A344" s="9">
        <v>20221300005922</v>
      </c>
      <c r="B344" s="10">
        <v>44588</v>
      </c>
      <c r="C344" s="38">
        <v>15</v>
      </c>
      <c r="D344" s="54">
        <f>WORKDAY(B344,C344,[2]FESTIVOS!B624:B721)</f>
        <v>44609</v>
      </c>
      <c r="E344" s="10" t="str">
        <f t="shared" si="41"/>
        <v>Vencido hace-1días</v>
      </c>
      <c r="F344" s="85">
        <f t="shared" si="43"/>
        <v>-1</v>
      </c>
      <c r="G344" s="18" t="s">
        <v>1472</v>
      </c>
      <c r="H344" s="52" t="s">
        <v>1473</v>
      </c>
      <c r="I344" s="18" t="s">
        <v>1474</v>
      </c>
      <c r="J344" s="37"/>
      <c r="K344" s="37">
        <v>1</v>
      </c>
      <c r="L344" s="37"/>
      <c r="M344" s="37"/>
      <c r="N344" s="37"/>
      <c r="O344" s="37"/>
      <c r="P344" s="37"/>
      <c r="Q344" s="37">
        <v>1</v>
      </c>
      <c r="R344" s="37"/>
      <c r="S344" s="37"/>
      <c r="T344" s="37"/>
      <c r="U344" s="37"/>
      <c r="V344" s="27" t="s">
        <v>1475</v>
      </c>
      <c r="W344" s="27" t="s">
        <v>1476</v>
      </c>
      <c r="X344" s="88" t="s">
        <v>1477</v>
      </c>
      <c r="Y344" s="27" t="s">
        <v>267</v>
      </c>
      <c r="Z344" s="37">
        <v>1</v>
      </c>
      <c r="AA344" s="37"/>
      <c r="AB344" s="37"/>
      <c r="AC344" s="37"/>
      <c r="AD344" s="37"/>
      <c r="AE344" s="37"/>
      <c r="AF344" s="37"/>
      <c r="AG344" s="37">
        <v>1</v>
      </c>
      <c r="AH344" s="37">
        <v>1</v>
      </c>
      <c r="AI344" s="37"/>
      <c r="AJ344" s="37">
        <v>1</v>
      </c>
      <c r="AK344" s="37"/>
      <c r="AL344" s="80" t="s">
        <v>1509</v>
      </c>
      <c r="AM344" s="69">
        <v>44601</v>
      </c>
      <c r="AN344" s="84">
        <f>(NETWORKDAYS.INTL(B344,AM344,1,[2]FESTIVOS!B630:B727)-1)</f>
        <v>9</v>
      </c>
    </row>
    <row r="345" spans="1:40" ht="85.25" hidden="1" customHeight="1" x14ac:dyDescent="0.35">
      <c r="A345" s="9">
        <v>20221300006422</v>
      </c>
      <c r="B345" s="10">
        <v>44589</v>
      </c>
      <c r="C345" s="38">
        <v>15</v>
      </c>
      <c r="D345" s="54">
        <f>WORKDAY(B345,C345,[2]FESTIVOS!B625:B722)</f>
        <v>44610</v>
      </c>
      <c r="E345" s="10" t="str">
        <f t="shared" si="41"/>
        <v>Vencido hace-1días</v>
      </c>
      <c r="F345" s="85">
        <f t="shared" si="43"/>
        <v>-1</v>
      </c>
      <c r="G345" s="18" t="s">
        <v>1483</v>
      </c>
      <c r="H345" s="52" t="s">
        <v>1484</v>
      </c>
      <c r="I345" s="18" t="s">
        <v>1485</v>
      </c>
      <c r="J345" s="37"/>
      <c r="K345" s="37">
        <v>1</v>
      </c>
      <c r="L345" s="37"/>
      <c r="M345" s="37"/>
      <c r="N345" s="37"/>
      <c r="O345" s="37"/>
      <c r="P345" s="37"/>
      <c r="Q345" s="37">
        <v>1</v>
      </c>
      <c r="R345" s="37"/>
      <c r="S345" s="37"/>
      <c r="T345" s="37"/>
      <c r="U345" s="37"/>
      <c r="V345" s="18" t="s">
        <v>73</v>
      </c>
      <c r="W345" s="18" t="s">
        <v>70</v>
      </c>
      <c r="X345" s="88" t="s">
        <v>1513</v>
      </c>
      <c r="Y345" s="27" t="s">
        <v>71</v>
      </c>
      <c r="Z345" s="37">
        <v>1</v>
      </c>
      <c r="AA345" s="37"/>
      <c r="AB345" s="37"/>
      <c r="AC345" s="37"/>
      <c r="AD345" s="37"/>
      <c r="AE345" s="37"/>
      <c r="AF345" s="37"/>
      <c r="AG345" s="37">
        <v>1</v>
      </c>
      <c r="AH345" s="37">
        <v>1</v>
      </c>
      <c r="AI345" s="37"/>
      <c r="AJ345" s="37">
        <v>1</v>
      </c>
      <c r="AK345" s="37"/>
      <c r="AL345" s="80">
        <v>20221200006451</v>
      </c>
      <c r="AM345" s="69">
        <v>44594</v>
      </c>
      <c r="AN345" s="84">
        <f>(NETWORKDAYS.INTL(B345,AM345,1,[2]FESTIVOS!B631:B728)-1)</f>
        <v>3</v>
      </c>
    </row>
    <row r="346" spans="1:40" ht="85.25" hidden="1" customHeight="1" x14ac:dyDescent="0.35">
      <c r="A346" s="9">
        <v>20221300006562</v>
      </c>
      <c r="B346" s="10">
        <v>44589</v>
      </c>
      <c r="C346" s="38">
        <v>15</v>
      </c>
      <c r="D346" s="54">
        <f>WORKDAY(B346,C346,[2]FESTIVOS!B626:B723)</f>
        <v>44610</v>
      </c>
      <c r="E346" s="10" t="str">
        <f t="shared" si="41"/>
        <v>Vencido hace-1días</v>
      </c>
      <c r="F346" s="85">
        <f t="shared" si="43"/>
        <v>-1</v>
      </c>
      <c r="G346" s="18" t="s">
        <v>1486</v>
      </c>
      <c r="H346" s="52" t="s">
        <v>1487</v>
      </c>
      <c r="I346" s="18" t="s">
        <v>1488</v>
      </c>
      <c r="J346" s="37"/>
      <c r="K346" s="37">
        <v>1</v>
      </c>
      <c r="L346" s="37"/>
      <c r="M346" s="37"/>
      <c r="N346" s="37"/>
      <c r="O346" s="37"/>
      <c r="P346" s="37"/>
      <c r="Q346" s="37">
        <v>1</v>
      </c>
      <c r="R346" s="37"/>
      <c r="S346" s="37"/>
      <c r="T346" s="37"/>
      <c r="U346" s="37"/>
      <c r="V346" s="18" t="s">
        <v>73</v>
      </c>
      <c r="W346" s="18" t="s">
        <v>70</v>
      </c>
      <c r="X346" s="88" t="s">
        <v>1511</v>
      </c>
      <c r="Y346" s="27" t="s">
        <v>71</v>
      </c>
      <c r="Z346" s="37">
        <v>1</v>
      </c>
      <c r="AA346" s="37"/>
      <c r="AB346" s="37"/>
      <c r="AC346" s="37"/>
      <c r="AD346" s="37"/>
      <c r="AE346" s="37"/>
      <c r="AF346" s="37"/>
      <c r="AG346" s="37">
        <v>1</v>
      </c>
      <c r="AH346" s="37">
        <v>1</v>
      </c>
      <c r="AI346" s="37"/>
      <c r="AJ346" s="37">
        <v>1</v>
      </c>
      <c r="AK346" s="37"/>
      <c r="AL346" s="80">
        <v>20221200007421</v>
      </c>
      <c r="AM346" s="69">
        <v>44597</v>
      </c>
      <c r="AN346" s="84">
        <f>(NETWORKDAYS.INTL(B346,AM346,1,[2]FESTIVOS!B632:B729)-1)</f>
        <v>5</v>
      </c>
    </row>
    <row r="347" spans="1:40" ht="85.25" hidden="1" customHeight="1" x14ac:dyDescent="0.35">
      <c r="A347" s="9">
        <v>20221300006582</v>
      </c>
      <c r="B347" s="10">
        <v>44589</v>
      </c>
      <c r="C347" s="38">
        <v>15</v>
      </c>
      <c r="D347" s="54">
        <f>WORKDAY(B347,C347,[2]FESTIVOS!B627:B724)</f>
        <v>44610</v>
      </c>
      <c r="E347" s="10" t="str">
        <f t="shared" si="41"/>
        <v>Vencido hace-1días</v>
      </c>
      <c r="F347" s="85">
        <f t="shared" si="43"/>
        <v>-1</v>
      </c>
      <c r="G347" s="18" t="s">
        <v>1489</v>
      </c>
      <c r="H347" s="52" t="s">
        <v>1490</v>
      </c>
      <c r="I347" s="18" t="s">
        <v>1491</v>
      </c>
      <c r="J347" s="37"/>
      <c r="K347" s="37">
        <v>1</v>
      </c>
      <c r="L347" s="37"/>
      <c r="M347" s="37"/>
      <c r="N347" s="37"/>
      <c r="O347" s="37"/>
      <c r="P347" s="37"/>
      <c r="Q347" s="37">
        <v>1</v>
      </c>
      <c r="R347" s="37"/>
      <c r="S347" s="37"/>
      <c r="T347" s="37"/>
      <c r="U347" s="37"/>
      <c r="V347" s="18" t="s">
        <v>73</v>
      </c>
      <c r="W347" s="18" t="s">
        <v>70</v>
      </c>
      <c r="X347" s="88" t="s">
        <v>1514</v>
      </c>
      <c r="Y347" s="27" t="s">
        <v>71</v>
      </c>
      <c r="Z347" s="37">
        <v>1</v>
      </c>
      <c r="AA347" s="37"/>
      <c r="AB347" s="37"/>
      <c r="AC347" s="37"/>
      <c r="AD347" s="37"/>
      <c r="AE347" s="37"/>
      <c r="AF347" s="37"/>
      <c r="AG347" s="37">
        <v>1</v>
      </c>
      <c r="AH347" s="37">
        <v>1</v>
      </c>
      <c r="AI347" s="37"/>
      <c r="AJ347" s="37">
        <v>1</v>
      </c>
      <c r="AK347" s="37"/>
      <c r="AL347" s="80">
        <v>20221200006461</v>
      </c>
      <c r="AM347" s="69">
        <v>44594</v>
      </c>
      <c r="AN347" s="84">
        <f>(NETWORKDAYS.INTL(B347,AM347,1,[2]FESTIVOS!B633:B730)-1)</f>
        <v>3</v>
      </c>
    </row>
    <row r="348" spans="1:40" ht="85.25" hidden="1" customHeight="1" x14ac:dyDescent="0.35">
      <c r="A348" s="9">
        <v>20221300006912</v>
      </c>
      <c r="B348" s="10">
        <v>44589</v>
      </c>
      <c r="C348" s="38">
        <v>15</v>
      </c>
      <c r="D348" s="54">
        <f>WORKDAY(B348,C348,[2]FESTIVOS!B628:B725)</f>
        <v>44610</v>
      </c>
      <c r="E348" s="10" t="str">
        <f t="shared" si="41"/>
        <v>Vencido hace-1días</v>
      </c>
      <c r="F348" s="85">
        <f t="shared" si="43"/>
        <v>-1</v>
      </c>
      <c r="G348" s="18" t="s">
        <v>1492</v>
      </c>
      <c r="H348" s="52" t="s">
        <v>1493</v>
      </c>
      <c r="I348" s="18" t="s">
        <v>1494</v>
      </c>
      <c r="J348" s="24"/>
      <c r="K348" s="24">
        <v>1</v>
      </c>
      <c r="L348" s="24"/>
      <c r="M348" s="24"/>
      <c r="N348" s="24"/>
      <c r="O348" s="24"/>
      <c r="P348" s="24"/>
      <c r="Q348" s="24">
        <v>1</v>
      </c>
      <c r="R348" s="24"/>
      <c r="S348" s="24"/>
      <c r="T348" s="24"/>
      <c r="U348" s="24"/>
      <c r="V348" s="18" t="s">
        <v>73</v>
      </c>
      <c r="W348" s="18" t="s">
        <v>70</v>
      </c>
      <c r="X348" s="88" t="s">
        <v>1512</v>
      </c>
      <c r="Y348" s="27" t="s">
        <v>71</v>
      </c>
      <c r="Z348" s="37">
        <v>1</v>
      </c>
      <c r="AA348" s="37"/>
      <c r="AB348" s="37"/>
      <c r="AC348" s="37"/>
      <c r="AD348" s="37"/>
      <c r="AE348" s="37"/>
      <c r="AF348" s="37"/>
      <c r="AG348" s="37">
        <v>1</v>
      </c>
      <c r="AH348" s="37">
        <v>1</v>
      </c>
      <c r="AI348" s="37"/>
      <c r="AJ348" s="37">
        <v>1</v>
      </c>
      <c r="AK348" s="37"/>
      <c r="AL348" s="80">
        <v>20221200007411</v>
      </c>
      <c r="AM348" s="69">
        <v>44597</v>
      </c>
      <c r="AN348" s="84">
        <f>(NETWORKDAYS.INTL(B348,AM348,1,[2]FESTIVOS!B634:B731)-1)</f>
        <v>5</v>
      </c>
    </row>
    <row r="349" spans="1:40" ht="85.25" hidden="1" customHeight="1" x14ac:dyDescent="0.35">
      <c r="A349" s="9">
        <v>20221300007292</v>
      </c>
      <c r="B349" s="10">
        <v>44592</v>
      </c>
      <c r="C349" s="38"/>
      <c r="D349" s="54">
        <f>WORKDAY(B349,C349,[2]FESTIVOS!B629:B726)</f>
        <v>44592</v>
      </c>
      <c r="E349" s="10" t="str">
        <f t="shared" si="41"/>
        <v>Vencido hace-1días</v>
      </c>
      <c r="F349" s="85">
        <f t="shared" si="43"/>
        <v>-1</v>
      </c>
      <c r="G349" s="18" t="s">
        <v>1496</v>
      </c>
      <c r="H349" s="52" t="s">
        <v>1497</v>
      </c>
      <c r="I349" s="18" t="s">
        <v>1498</v>
      </c>
      <c r="J349" s="24"/>
      <c r="K349" s="24">
        <v>1</v>
      </c>
      <c r="L349" s="24"/>
      <c r="M349" s="24"/>
      <c r="N349" s="24"/>
      <c r="O349" s="24"/>
      <c r="P349" s="24"/>
      <c r="Q349" s="24">
        <v>1</v>
      </c>
      <c r="R349" s="24"/>
      <c r="S349" s="24"/>
      <c r="T349" s="24"/>
      <c r="U349" s="24"/>
      <c r="V349" s="18" t="s">
        <v>73</v>
      </c>
      <c r="W349" s="18" t="s">
        <v>70</v>
      </c>
      <c r="X349" s="88" t="s">
        <v>1559</v>
      </c>
      <c r="Y349" s="27" t="s">
        <v>71</v>
      </c>
      <c r="Z349" s="37">
        <v>1</v>
      </c>
      <c r="AA349" s="37"/>
      <c r="AB349" s="37"/>
      <c r="AC349" s="37"/>
      <c r="AD349" s="37"/>
      <c r="AE349" s="37"/>
      <c r="AF349" s="37"/>
      <c r="AG349" s="37">
        <v>1</v>
      </c>
      <c r="AH349" s="37">
        <v>1</v>
      </c>
      <c r="AI349" s="37"/>
      <c r="AJ349" s="37">
        <v>1</v>
      </c>
      <c r="AK349" s="37"/>
      <c r="AL349" s="80">
        <v>20221200008731</v>
      </c>
      <c r="AM349" s="69">
        <v>44607</v>
      </c>
      <c r="AN349" s="84">
        <f>(NETWORKDAYS.INTL(B349,AM349,1,[2]FESTIVOS!B635:B732)-1)</f>
        <v>11</v>
      </c>
    </row>
    <row r="350" spans="1:40" ht="70.25" hidden="1" customHeight="1" x14ac:dyDescent="0.35">
      <c r="A350" s="9">
        <v>20221400008812</v>
      </c>
      <c r="B350" s="10">
        <v>44595</v>
      </c>
      <c r="C350" s="38"/>
      <c r="D350" s="54">
        <f>WORKDAY(B350,C350,[2]FESTIVOS!B631:B728)</f>
        <v>44595</v>
      </c>
      <c r="E350" s="10" t="str">
        <f t="shared" ref="E350" si="44">IF(F350&lt;0,"Vencido hace"&amp;F350&amp;"días",IF(F350=0,"Vence hoy",IF(F350&lt;4,"Tiene "&amp;F350&amp;" días","Faltan "&amp;F350&amp;" días")))</f>
        <v>Vencido hace-1días</v>
      </c>
      <c r="F350" s="85">
        <f t="shared" si="43"/>
        <v>-1</v>
      </c>
      <c r="G350" s="18" t="s">
        <v>1515</v>
      </c>
      <c r="H350" s="52" t="s">
        <v>1516</v>
      </c>
      <c r="I350" s="18" t="s">
        <v>1517</v>
      </c>
      <c r="J350" s="37"/>
      <c r="K350" s="37">
        <v>1</v>
      </c>
      <c r="L350" s="37"/>
      <c r="M350" s="37"/>
      <c r="N350" s="37"/>
      <c r="O350" s="37"/>
      <c r="P350" s="37"/>
      <c r="Q350" s="37">
        <v>1</v>
      </c>
      <c r="R350" s="37"/>
      <c r="S350" s="37"/>
      <c r="T350" s="37"/>
      <c r="U350" s="37"/>
      <c r="V350" s="18" t="s">
        <v>73</v>
      </c>
      <c r="W350" s="18" t="s">
        <v>70</v>
      </c>
      <c r="X350" s="100" t="s">
        <v>1615</v>
      </c>
      <c r="Y350" s="27" t="s">
        <v>71</v>
      </c>
      <c r="Z350" s="37">
        <v>1</v>
      </c>
      <c r="AA350" s="37"/>
      <c r="AB350" s="37"/>
      <c r="AC350" s="37"/>
      <c r="AD350" s="37"/>
      <c r="AE350" s="37"/>
      <c r="AF350" s="37"/>
      <c r="AG350" s="37">
        <v>1</v>
      </c>
      <c r="AH350" s="37">
        <v>1</v>
      </c>
      <c r="AI350" s="37"/>
      <c r="AJ350" s="37">
        <v>1</v>
      </c>
      <c r="AK350" s="37"/>
      <c r="AL350" s="80">
        <v>20221200009631</v>
      </c>
      <c r="AM350" s="69">
        <v>44610</v>
      </c>
      <c r="AN350" s="84">
        <f>(NETWORKDAYS.INTL(B350,AM350,1,[2]FESTIVOS!B637:B734)-1)</f>
        <v>11</v>
      </c>
    </row>
    <row r="351" spans="1:40" ht="70.25" hidden="1" customHeight="1" x14ac:dyDescent="0.35">
      <c r="A351" s="9">
        <v>20221400009352</v>
      </c>
      <c r="B351" s="10">
        <v>44599</v>
      </c>
      <c r="C351" s="38"/>
      <c r="D351" s="54">
        <f>WORKDAY(B351,C351,[2]FESTIVOS!B632:B729)</f>
        <v>44599</v>
      </c>
      <c r="E351" s="10"/>
      <c r="F351" s="85"/>
      <c r="G351" s="18" t="s">
        <v>1518</v>
      </c>
      <c r="H351" s="52" t="s">
        <v>1519</v>
      </c>
      <c r="I351" s="18" t="s">
        <v>78</v>
      </c>
      <c r="J351" s="37"/>
      <c r="K351" s="37">
        <v>1</v>
      </c>
      <c r="L351" s="37"/>
      <c r="M351" s="37"/>
      <c r="N351" s="37"/>
      <c r="O351" s="37"/>
      <c r="P351" s="37"/>
      <c r="Q351" s="37">
        <v>1</v>
      </c>
      <c r="R351" s="37"/>
      <c r="S351" s="37"/>
      <c r="T351" s="37"/>
      <c r="U351" s="37"/>
      <c r="V351" s="18" t="s">
        <v>1520</v>
      </c>
      <c r="W351" s="18" t="s">
        <v>70</v>
      </c>
      <c r="X351" s="88" t="s">
        <v>1560</v>
      </c>
      <c r="Y351" s="27" t="s">
        <v>71</v>
      </c>
      <c r="Z351" s="37">
        <v>1</v>
      </c>
      <c r="AA351" s="37"/>
      <c r="AB351" s="37"/>
      <c r="AC351" s="37"/>
      <c r="AD351" s="37"/>
      <c r="AE351" s="37"/>
      <c r="AF351" s="37"/>
      <c r="AG351" s="37">
        <v>1</v>
      </c>
      <c r="AH351" s="37">
        <v>1</v>
      </c>
      <c r="AI351" s="37"/>
      <c r="AJ351" s="37">
        <v>1</v>
      </c>
      <c r="AK351" s="37"/>
      <c r="AL351" s="80">
        <v>20221200008751</v>
      </c>
      <c r="AM351" s="69">
        <v>44607</v>
      </c>
      <c r="AN351" s="84">
        <f>(NETWORKDAYS.INTL(B351,AM351,1,[2]FESTIVOS!B638:B735)-1)</f>
        <v>6</v>
      </c>
    </row>
    <row r="352" spans="1:40" ht="70.25" hidden="1" customHeight="1" x14ac:dyDescent="0.35">
      <c r="A352" s="9">
        <v>20221400009382</v>
      </c>
      <c r="B352" s="10">
        <v>44599</v>
      </c>
      <c r="C352" s="38"/>
      <c r="D352" s="54">
        <f>WORKDAY(B352,C352,[2]FESTIVOS!B633:B730)</f>
        <v>44599</v>
      </c>
      <c r="E352" s="10"/>
      <c r="F352" s="85"/>
      <c r="G352" s="18" t="s">
        <v>1521</v>
      </c>
      <c r="H352" s="52" t="s">
        <v>1522</v>
      </c>
      <c r="I352" s="18" t="s">
        <v>1523</v>
      </c>
      <c r="J352" s="37"/>
      <c r="K352" s="37">
        <v>1</v>
      </c>
      <c r="L352" s="37"/>
      <c r="M352" s="37"/>
      <c r="N352" s="37"/>
      <c r="O352" s="37"/>
      <c r="P352" s="37"/>
      <c r="Q352" s="37">
        <v>1</v>
      </c>
      <c r="R352" s="37"/>
      <c r="S352" s="37"/>
      <c r="T352" s="37"/>
      <c r="U352" s="37"/>
      <c r="V352" s="18" t="s">
        <v>73</v>
      </c>
      <c r="W352" s="18" t="s">
        <v>70</v>
      </c>
      <c r="X352" s="88" t="s">
        <v>1561</v>
      </c>
      <c r="Y352" s="27" t="s">
        <v>71</v>
      </c>
      <c r="Z352" s="37">
        <v>1</v>
      </c>
      <c r="AA352" s="37"/>
      <c r="AB352" s="37"/>
      <c r="AC352" s="37"/>
      <c r="AD352" s="37"/>
      <c r="AE352" s="37"/>
      <c r="AF352" s="37"/>
      <c r="AG352" s="37">
        <v>1</v>
      </c>
      <c r="AH352" s="37">
        <v>1</v>
      </c>
      <c r="AI352" s="37"/>
      <c r="AJ352" s="37">
        <v>1</v>
      </c>
      <c r="AK352" s="37"/>
      <c r="AL352" s="80">
        <v>20221200008771</v>
      </c>
      <c r="AM352" s="69">
        <v>44607</v>
      </c>
      <c r="AN352" s="84">
        <f>(NETWORKDAYS.INTL(B352,AM352,1,[2]FESTIVOS!B639:B736)-1)</f>
        <v>6</v>
      </c>
    </row>
    <row r="353" spans="1:40" ht="70.25" hidden="1" customHeight="1" x14ac:dyDescent="0.35">
      <c r="A353" s="9">
        <v>20221400009622</v>
      </c>
      <c r="B353" s="10">
        <v>44599</v>
      </c>
      <c r="C353" s="38"/>
      <c r="D353" s="54">
        <f>WORKDAY(B353,C353,[2]FESTIVOS!B634:B731)</f>
        <v>44599</v>
      </c>
      <c r="E353" s="10"/>
      <c r="F353" s="85"/>
      <c r="G353" s="18" t="s">
        <v>1524</v>
      </c>
      <c r="H353" s="52" t="s">
        <v>1525</v>
      </c>
      <c r="I353" s="18" t="s">
        <v>1526</v>
      </c>
      <c r="J353" s="37"/>
      <c r="K353" s="37">
        <v>1</v>
      </c>
      <c r="L353" s="37"/>
      <c r="M353" s="37"/>
      <c r="N353" s="37"/>
      <c r="O353" s="37"/>
      <c r="P353" s="37"/>
      <c r="Q353" s="37">
        <v>1</v>
      </c>
      <c r="R353" s="37"/>
      <c r="S353" s="37"/>
      <c r="T353" s="37"/>
      <c r="U353" s="37"/>
      <c r="V353" s="27" t="s">
        <v>1527</v>
      </c>
      <c r="W353" s="27" t="s">
        <v>1528</v>
      </c>
      <c r="X353" s="88" t="s">
        <v>1555</v>
      </c>
      <c r="Y353" s="27" t="s">
        <v>71</v>
      </c>
      <c r="Z353" s="37">
        <v>1</v>
      </c>
      <c r="AA353" s="37"/>
      <c r="AB353" s="37"/>
      <c r="AC353" s="37"/>
      <c r="AD353" s="37"/>
      <c r="AE353" s="37"/>
      <c r="AF353" s="37"/>
      <c r="AG353" s="37">
        <v>1</v>
      </c>
      <c r="AH353" s="37">
        <v>1</v>
      </c>
      <c r="AI353" s="37"/>
      <c r="AJ353" s="37">
        <v>1</v>
      </c>
      <c r="AK353" s="37"/>
      <c r="AL353" s="80">
        <v>20221200008181</v>
      </c>
      <c r="AM353" s="69">
        <v>44603</v>
      </c>
      <c r="AN353" s="84">
        <f>(NETWORKDAYS.INTL(B353,AM353,1,[2]FESTIVOS!B640:B737)-1)</f>
        <v>4</v>
      </c>
    </row>
    <row r="354" spans="1:40" ht="70.25" hidden="1" customHeight="1" x14ac:dyDescent="0.35">
      <c r="A354" s="9">
        <v>20221400009652</v>
      </c>
      <c r="B354" s="10">
        <v>44599</v>
      </c>
      <c r="C354" s="38"/>
      <c r="D354" s="54">
        <f>WORKDAY(B354,C354,[2]FESTIVOS!B635:B732)</f>
        <v>44599</v>
      </c>
      <c r="E354" s="10"/>
      <c r="F354" s="85"/>
      <c r="G354" s="18" t="s">
        <v>1529</v>
      </c>
      <c r="H354" s="52" t="s">
        <v>963</v>
      </c>
      <c r="I354" s="18" t="s">
        <v>964</v>
      </c>
      <c r="J354" s="37"/>
      <c r="K354" s="37">
        <v>1</v>
      </c>
      <c r="L354" s="37"/>
      <c r="M354" s="37"/>
      <c r="N354" s="37"/>
      <c r="O354" s="37"/>
      <c r="P354" s="37"/>
      <c r="Q354" s="37">
        <v>1</v>
      </c>
      <c r="R354" s="37"/>
      <c r="S354" s="37"/>
      <c r="T354" s="37"/>
      <c r="U354" s="37"/>
      <c r="V354" s="18" t="s">
        <v>73</v>
      </c>
      <c r="W354" s="18" t="s">
        <v>70</v>
      </c>
      <c r="X354" s="88" t="s">
        <v>1562</v>
      </c>
      <c r="Y354" s="27" t="s">
        <v>71</v>
      </c>
      <c r="Z354" s="37">
        <v>1</v>
      </c>
      <c r="AA354" s="37"/>
      <c r="AB354" s="37"/>
      <c r="AC354" s="37"/>
      <c r="AD354" s="37"/>
      <c r="AE354" s="37"/>
      <c r="AF354" s="37"/>
      <c r="AG354" s="37">
        <v>1</v>
      </c>
      <c r="AH354" s="37">
        <v>1</v>
      </c>
      <c r="AI354" s="37"/>
      <c r="AJ354" s="37">
        <v>1</v>
      </c>
      <c r="AK354" s="37"/>
      <c r="AL354" s="80">
        <v>20221200008791</v>
      </c>
      <c r="AM354" s="69">
        <v>44607</v>
      </c>
      <c r="AN354" s="84">
        <f>(NETWORKDAYS.INTL(B354,AM354,1,[2]FESTIVOS!B641:B738)-1)</f>
        <v>6</v>
      </c>
    </row>
    <row r="355" spans="1:40" ht="70.25" hidden="1" customHeight="1" x14ac:dyDescent="0.35">
      <c r="A355" s="9">
        <v>20221400009732</v>
      </c>
      <c r="B355" s="10">
        <v>44599</v>
      </c>
      <c r="C355" s="38"/>
      <c r="D355" s="54">
        <f>WORKDAY(B355,C355,[2]FESTIVOS!B636:B733)</f>
        <v>44599</v>
      </c>
      <c r="E355" s="10"/>
      <c r="F355" s="85"/>
      <c r="G355" s="18" t="s">
        <v>1530</v>
      </c>
      <c r="H355" s="52" t="s">
        <v>1531</v>
      </c>
      <c r="I355" s="18" t="s">
        <v>1532</v>
      </c>
      <c r="J355" s="37"/>
      <c r="K355" s="37">
        <v>1</v>
      </c>
      <c r="L355" s="37"/>
      <c r="M355" s="37"/>
      <c r="N355" s="37"/>
      <c r="O355" s="37"/>
      <c r="P355" s="37"/>
      <c r="Q355" s="37">
        <v>1</v>
      </c>
      <c r="R355" s="37"/>
      <c r="S355" s="37"/>
      <c r="T355" s="37"/>
      <c r="U355" s="37"/>
      <c r="V355" s="18" t="s">
        <v>73</v>
      </c>
      <c r="W355" s="18" t="s">
        <v>70</v>
      </c>
      <c r="X355" s="88" t="s">
        <v>1563</v>
      </c>
      <c r="Y355" s="27" t="s">
        <v>71</v>
      </c>
      <c r="Z355" s="37">
        <v>1</v>
      </c>
      <c r="AA355" s="37"/>
      <c r="AB355" s="37"/>
      <c r="AC355" s="37"/>
      <c r="AD355" s="37"/>
      <c r="AE355" s="37"/>
      <c r="AF355" s="37"/>
      <c r="AG355" s="37">
        <v>1</v>
      </c>
      <c r="AH355" s="37">
        <v>1</v>
      </c>
      <c r="AI355" s="37"/>
      <c r="AJ355" s="37">
        <v>1</v>
      </c>
      <c r="AK355" s="37"/>
      <c r="AL355" s="80">
        <v>20221200008801</v>
      </c>
      <c r="AM355" s="69">
        <v>44607</v>
      </c>
      <c r="AN355" s="84">
        <f>(NETWORKDAYS.INTL(B355,AM355,1,[2]FESTIVOS!B642:B739)-1)</f>
        <v>6</v>
      </c>
    </row>
    <row r="356" spans="1:40" ht="70.25" hidden="1" customHeight="1" x14ac:dyDescent="0.35">
      <c r="A356" s="9">
        <v>20221300009812</v>
      </c>
      <c r="B356" s="10">
        <v>44599</v>
      </c>
      <c r="C356" s="38"/>
      <c r="D356" s="54">
        <f>WORKDAY(B356,C356,[2]FESTIVOS!B637:B734)</f>
        <v>44599</v>
      </c>
      <c r="E356" s="10"/>
      <c r="F356" s="85"/>
      <c r="G356" s="18" t="s">
        <v>1533</v>
      </c>
      <c r="H356" s="52" t="s">
        <v>1534</v>
      </c>
      <c r="I356" s="18" t="s">
        <v>1535</v>
      </c>
      <c r="J356" s="37"/>
      <c r="K356" s="37">
        <v>1</v>
      </c>
      <c r="L356" s="37"/>
      <c r="M356" s="37"/>
      <c r="N356" s="37"/>
      <c r="O356" s="37"/>
      <c r="P356" s="37"/>
      <c r="Q356" s="37">
        <v>1</v>
      </c>
      <c r="R356" s="37"/>
      <c r="S356" s="37"/>
      <c r="T356" s="37"/>
      <c r="U356" s="37"/>
      <c r="V356" s="18" t="s">
        <v>73</v>
      </c>
      <c r="W356" s="18" t="s">
        <v>70</v>
      </c>
      <c r="X356" s="88" t="s">
        <v>1564</v>
      </c>
      <c r="Y356" s="27" t="s">
        <v>71</v>
      </c>
      <c r="Z356" s="37">
        <v>1</v>
      </c>
      <c r="AA356" s="37"/>
      <c r="AB356" s="37"/>
      <c r="AC356" s="37"/>
      <c r="AD356" s="37"/>
      <c r="AE356" s="37"/>
      <c r="AF356" s="37"/>
      <c r="AG356" s="37">
        <v>1</v>
      </c>
      <c r="AH356" s="37">
        <v>1</v>
      </c>
      <c r="AI356" s="37"/>
      <c r="AJ356" s="37">
        <v>1</v>
      </c>
      <c r="AK356" s="37"/>
      <c r="AL356" s="80">
        <v>20221200008811</v>
      </c>
      <c r="AM356" s="69">
        <v>44607</v>
      </c>
      <c r="AN356" s="84">
        <f>(NETWORKDAYS.INTL(B356,AM356,1,[2]FESTIVOS!B643:B740)-1)</f>
        <v>6</v>
      </c>
    </row>
    <row r="357" spans="1:40" ht="70.25" hidden="1" customHeight="1" x14ac:dyDescent="0.35">
      <c r="A357" s="9">
        <v>20221400010272</v>
      </c>
      <c r="B357" s="10">
        <v>44600</v>
      </c>
      <c r="C357" s="38"/>
      <c r="D357" s="54">
        <f>WORKDAY(B357,C357,[2]FESTIVOS!B638:B735)</f>
        <v>44600</v>
      </c>
      <c r="E357" s="10"/>
      <c r="F357" s="85"/>
      <c r="G357" s="18" t="s">
        <v>1536</v>
      </c>
      <c r="H357" s="52" t="s">
        <v>1537</v>
      </c>
      <c r="I357" s="18" t="s">
        <v>1538</v>
      </c>
      <c r="J357" s="37"/>
      <c r="K357" s="37">
        <v>1</v>
      </c>
      <c r="L357" s="37"/>
      <c r="M357" s="37"/>
      <c r="N357" s="37"/>
      <c r="O357" s="37"/>
      <c r="P357" s="37"/>
      <c r="Q357" s="37">
        <v>1</v>
      </c>
      <c r="R357" s="37"/>
      <c r="S357" s="37"/>
      <c r="T357" s="37"/>
      <c r="U357" s="37"/>
      <c r="V357" s="18" t="s">
        <v>73</v>
      </c>
      <c r="W357" s="18" t="s">
        <v>70</v>
      </c>
      <c r="X357" s="88" t="s">
        <v>1565</v>
      </c>
      <c r="Y357" s="27" t="s">
        <v>71</v>
      </c>
      <c r="Z357" s="37">
        <v>1</v>
      </c>
      <c r="AA357" s="37"/>
      <c r="AB357" s="37"/>
      <c r="AC357" s="37"/>
      <c r="AD357" s="37"/>
      <c r="AE357" s="37"/>
      <c r="AF357" s="37"/>
      <c r="AG357" s="37">
        <v>1</v>
      </c>
      <c r="AH357" s="37">
        <v>1</v>
      </c>
      <c r="AI357" s="37"/>
      <c r="AJ357" s="37">
        <v>1</v>
      </c>
      <c r="AK357" s="37"/>
      <c r="AL357" s="80">
        <v>20221200008821</v>
      </c>
      <c r="AM357" s="69">
        <v>44607</v>
      </c>
      <c r="AN357" s="84">
        <f>(NETWORKDAYS.INTL(B357,AM357,1,[2]FESTIVOS!B644:B741)-1)</f>
        <v>5</v>
      </c>
    </row>
    <row r="358" spans="1:40" ht="70.25" hidden="1" customHeight="1" x14ac:dyDescent="0.35">
      <c r="A358" s="9">
        <v>20221400010292</v>
      </c>
      <c r="B358" s="10">
        <v>44600</v>
      </c>
      <c r="C358" s="38"/>
      <c r="D358" s="54">
        <f>WORKDAY(B358,C358,[2]FESTIVOS!B639:B736)</f>
        <v>44600</v>
      </c>
      <c r="E358" s="10"/>
      <c r="F358" s="85"/>
      <c r="G358" s="18" t="s">
        <v>1539</v>
      </c>
      <c r="H358" s="52" t="s">
        <v>381</v>
      </c>
      <c r="I358" s="18" t="s">
        <v>382</v>
      </c>
      <c r="J358" s="37"/>
      <c r="K358" s="37">
        <v>1</v>
      </c>
      <c r="L358" s="37"/>
      <c r="M358" s="37"/>
      <c r="N358" s="37"/>
      <c r="O358" s="37"/>
      <c r="P358" s="37"/>
      <c r="Q358" s="37">
        <v>1</v>
      </c>
      <c r="R358" s="37"/>
      <c r="S358" s="37"/>
      <c r="T358" s="37"/>
      <c r="U358" s="37"/>
      <c r="V358" s="18" t="s">
        <v>73</v>
      </c>
      <c r="W358" s="18" t="s">
        <v>70</v>
      </c>
      <c r="X358" s="88" t="s">
        <v>1614</v>
      </c>
      <c r="Y358" s="27" t="s">
        <v>71</v>
      </c>
      <c r="Z358" s="37">
        <v>1</v>
      </c>
      <c r="AA358" s="37"/>
      <c r="AB358" s="37"/>
      <c r="AC358" s="37"/>
      <c r="AD358" s="37"/>
      <c r="AE358" s="37"/>
      <c r="AF358" s="37"/>
      <c r="AG358" s="37">
        <v>1</v>
      </c>
      <c r="AH358" s="37">
        <v>1</v>
      </c>
      <c r="AI358" s="37"/>
      <c r="AJ358" s="37">
        <v>1</v>
      </c>
      <c r="AK358" s="37"/>
      <c r="AL358" s="80">
        <v>20221200009801</v>
      </c>
      <c r="AM358" s="69">
        <v>44613</v>
      </c>
      <c r="AN358" s="84">
        <f>(NETWORKDAYS.INTL(B358,AM358,1,[2]FESTIVOS!B645:B742)-1)</f>
        <v>9</v>
      </c>
    </row>
    <row r="359" spans="1:40" ht="70.25" hidden="1" customHeight="1" x14ac:dyDescent="0.35">
      <c r="A359" s="9">
        <v>20221400010302</v>
      </c>
      <c r="B359" s="10">
        <v>44600</v>
      </c>
      <c r="C359" s="38"/>
      <c r="D359" s="54">
        <f>WORKDAY(B359,C359,[2]FESTIVOS!B640:B737)</f>
        <v>44600</v>
      </c>
      <c r="E359" s="10"/>
      <c r="F359" s="85"/>
      <c r="G359" s="18" t="s">
        <v>1540</v>
      </c>
      <c r="H359" s="52" t="s">
        <v>1541</v>
      </c>
      <c r="I359" s="18" t="s">
        <v>1542</v>
      </c>
      <c r="J359" s="37"/>
      <c r="K359" s="37">
        <v>1</v>
      </c>
      <c r="L359" s="37"/>
      <c r="M359" s="37"/>
      <c r="N359" s="37"/>
      <c r="O359" s="37"/>
      <c r="P359" s="37"/>
      <c r="Q359" s="37">
        <v>1</v>
      </c>
      <c r="R359" s="37"/>
      <c r="S359" s="37"/>
      <c r="T359" s="37"/>
      <c r="U359" s="37"/>
      <c r="V359" s="18" t="s">
        <v>73</v>
      </c>
      <c r="W359" s="18" t="s">
        <v>70</v>
      </c>
      <c r="X359" s="88" t="s">
        <v>1566</v>
      </c>
      <c r="Y359" s="27" t="s">
        <v>71</v>
      </c>
      <c r="Z359" s="37">
        <v>1</v>
      </c>
      <c r="AA359" s="37"/>
      <c r="AB359" s="37"/>
      <c r="AC359" s="37"/>
      <c r="AD359" s="37"/>
      <c r="AE359" s="37"/>
      <c r="AF359" s="37"/>
      <c r="AG359" s="37">
        <v>1</v>
      </c>
      <c r="AH359" s="37">
        <v>1</v>
      </c>
      <c r="AI359" s="37"/>
      <c r="AJ359" s="37">
        <v>1</v>
      </c>
      <c r="AK359" s="37"/>
      <c r="AL359" s="80">
        <v>20221200008831</v>
      </c>
      <c r="AM359" s="69">
        <v>44607</v>
      </c>
      <c r="AN359" s="84">
        <f>(NETWORKDAYS.INTL(B359,AM359,1,[2]FESTIVOS!B646:B743)-1)</f>
        <v>5</v>
      </c>
    </row>
    <row r="360" spans="1:40" ht="70.25" hidden="1" customHeight="1" x14ac:dyDescent="0.35">
      <c r="A360" s="9">
        <v>20221400010622</v>
      </c>
      <c r="B360" s="10">
        <v>44601</v>
      </c>
      <c r="C360" s="38"/>
      <c r="D360" s="54">
        <f>WORKDAY(B360,C360,[2]FESTIVOS!B641:B738)</f>
        <v>44601</v>
      </c>
      <c r="E360" s="10"/>
      <c r="F360" s="85"/>
      <c r="G360" s="18" t="s">
        <v>1543</v>
      </c>
      <c r="H360" s="52" t="s">
        <v>1544</v>
      </c>
      <c r="I360" s="18" t="s">
        <v>1545</v>
      </c>
      <c r="J360" s="37"/>
      <c r="K360" s="37">
        <v>1</v>
      </c>
      <c r="L360" s="37"/>
      <c r="M360" s="37"/>
      <c r="N360" s="37"/>
      <c r="O360" s="37"/>
      <c r="P360" s="37"/>
      <c r="Q360" s="37">
        <v>1</v>
      </c>
      <c r="R360" s="37"/>
      <c r="S360" s="37"/>
      <c r="T360" s="37"/>
      <c r="U360" s="37"/>
      <c r="V360" s="18" t="s">
        <v>73</v>
      </c>
      <c r="W360" s="18" t="s">
        <v>70</v>
      </c>
      <c r="X360" s="88" t="s">
        <v>1567</v>
      </c>
      <c r="Y360" s="27" t="s">
        <v>71</v>
      </c>
      <c r="Z360" s="37">
        <v>1</v>
      </c>
      <c r="AA360" s="37"/>
      <c r="AB360" s="37"/>
      <c r="AC360" s="37"/>
      <c r="AD360" s="37"/>
      <c r="AE360" s="37"/>
      <c r="AF360" s="37"/>
      <c r="AG360" s="37">
        <v>1</v>
      </c>
      <c r="AH360" s="37">
        <v>1</v>
      </c>
      <c r="AI360" s="37"/>
      <c r="AJ360" s="37">
        <v>1</v>
      </c>
      <c r="AK360" s="37"/>
      <c r="AL360" s="80">
        <v>20221200008841</v>
      </c>
      <c r="AM360" s="69">
        <v>44607</v>
      </c>
      <c r="AN360" s="84">
        <f>(NETWORKDAYS.INTL(B360,AM360,1,[2]FESTIVOS!B647:B744)-1)</f>
        <v>4</v>
      </c>
    </row>
    <row r="361" spans="1:40" ht="70.25" hidden="1" customHeight="1" x14ac:dyDescent="0.35">
      <c r="A361" s="9">
        <v>20221400010632</v>
      </c>
      <c r="B361" s="10">
        <v>44601</v>
      </c>
      <c r="C361" s="38"/>
      <c r="D361" s="54">
        <f>WORKDAY(B361,C361,[2]FESTIVOS!B642:B739)</f>
        <v>44601</v>
      </c>
      <c r="E361" s="10"/>
      <c r="F361" s="85"/>
      <c r="G361" s="18" t="s">
        <v>1546</v>
      </c>
      <c r="H361" s="52" t="s">
        <v>1544</v>
      </c>
      <c r="I361" s="18" t="s">
        <v>1545</v>
      </c>
      <c r="J361" s="37"/>
      <c r="K361" s="37">
        <v>1</v>
      </c>
      <c r="L361" s="37"/>
      <c r="M361" s="37"/>
      <c r="N361" s="37"/>
      <c r="O361" s="37"/>
      <c r="P361" s="37"/>
      <c r="Q361" s="37">
        <v>1</v>
      </c>
      <c r="R361" s="37"/>
      <c r="S361" s="37"/>
      <c r="T361" s="37"/>
      <c r="U361" s="37"/>
      <c r="V361" s="18" t="s">
        <v>73</v>
      </c>
      <c r="W361" s="18" t="s">
        <v>70</v>
      </c>
      <c r="X361" s="88" t="s">
        <v>1568</v>
      </c>
      <c r="Y361" s="27" t="s">
        <v>71</v>
      </c>
      <c r="Z361" s="37">
        <v>1</v>
      </c>
      <c r="AA361" s="37"/>
      <c r="AB361" s="37"/>
      <c r="AC361" s="37"/>
      <c r="AD361" s="37"/>
      <c r="AE361" s="37"/>
      <c r="AF361" s="37"/>
      <c r="AG361" s="37">
        <v>1</v>
      </c>
      <c r="AH361" s="37">
        <v>1</v>
      </c>
      <c r="AI361" s="37"/>
      <c r="AJ361" s="37">
        <v>1</v>
      </c>
      <c r="AK361" s="37"/>
      <c r="AL361" s="80">
        <v>20221200008851</v>
      </c>
      <c r="AM361" s="69">
        <v>44607</v>
      </c>
      <c r="AN361" s="84">
        <f>(NETWORKDAYS.INTL(B361,AM361,1,[2]FESTIVOS!B648:B745)-1)</f>
        <v>4</v>
      </c>
    </row>
    <row r="362" spans="1:40" ht="70.25" hidden="1" customHeight="1" x14ac:dyDescent="0.35">
      <c r="A362" s="9">
        <v>20221400010642</v>
      </c>
      <c r="B362" s="10">
        <v>44601</v>
      </c>
      <c r="C362" s="38"/>
      <c r="D362" s="54">
        <f>WORKDAY(B362,C362,[2]FESTIVOS!B643:B740)</f>
        <v>44601</v>
      </c>
      <c r="E362" s="10"/>
      <c r="F362" s="85"/>
      <c r="G362" s="18" t="s">
        <v>1547</v>
      </c>
      <c r="H362" s="52" t="s">
        <v>1544</v>
      </c>
      <c r="I362" s="18" t="s">
        <v>1545</v>
      </c>
      <c r="J362" s="37"/>
      <c r="K362" s="37">
        <v>1</v>
      </c>
      <c r="L362" s="37"/>
      <c r="M362" s="37"/>
      <c r="N362" s="37"/>
      <c r="O362" s="37"/>
      <c r="P362" s="37"/>
      <c r="Q362" s="37">
        <v>1</v>
      </c>
      <c r="R362" s="37"/>
      <c r="S362" s="37"/>
      <c r="T362" s="37"/>
      <c r="U362" s="37"/>
      <c r="V362" s="18" t="s">
        <v>1520</v>
      </c>
      <c r="W362" s="18" t="s">
        <v>70</v>
      </c>
      <c r="X362" s="88" t="s">
        <v>1569</v>
      </c>
      <c r="Y362" s="27" t="s">
        <v>71</v>
      </c>
      <c r="Z362" s="37">
        <v>1</v>
      </c>
      <c r="AA362" s="37"/>
      <c r="AB362" s="37"/>
      <c r="AC362" s="37"/>
      <c r="AD362" s="37"/>
      <c r="AE362" s="37"/>
      <c r="AF362" s="37"/>
      <c r="AG362" s="37">
        <v>1</v>
      </c>
      <c r="AH362" s="37">
        <v>1</v>
      </c>
      <c r="AI362" s="37"/>
      <c r="AJ362" s="37">
        <v>1</v>
      </c>
      <c r="AK362" s="37"/>
      <c r="AL362" s="80">
        <v>20221200008861</v>
      </c>
      <c r="AM362" s="69">
        <v>44607</v>
      </c>
      <c r="AN362" s="84">
        <f>(NETWORKDAYS.INTL(B362,AM362,1,[2]FESTIVOS!B649:B746)-1)</f>
        <v>4</v>
      </c>
    </row>
    <row r="363" spans="1:40" ht="70.25" hidden="1" customHeight="1" x14ac:dyDescent="0.35">
      <c r="A363" s="9">
        <v>20221300011072</v>
      </c>
      <c r="B363" s="10">
        <v>44602</v>
      </c>
      <c r="C363" s="38"/>
      <c r="D363" s="54">
        <f>WORKDAY(B363,C363,[2]FESTIVOS!B644:B741)</f>
        <v>44602</v>
      </c>
      <c r="E363" s="10"/>
      <c r="F363" s="85"/>
      <c r="G363" s="18" t="s">
        <v>1548</v>
      </c>
      <c r="H363" s="52" t="s">
        <v>1549</v>
      </c>
      <c r="I363" s="18" t="s">
        <v>1550</v>
      </c>
      <c r="J363" s="37">
        <v>1</v>
      </c>
      <c r="K363" s="37"/>
      <c r="L363" s="37"/>
      <c r="M363" s="37"/>
      <c r="N363" s="37"/>
      <c r="O363" s="37"/>
      <c r="P363" s="37"/>
      <c r="Q363" s="37">
        <v>1</v>
      </c>
      <c r="R363" s="37"/>
      <c r="S363" s="37"/>
      <c r="T363" s="37"/>
      <c r="U363" s="37"/>
      <c r="V363" s="18" t="s">
        <v>1551</v>
      </c>
      <c r="W363" s="18" t="s">
        <v>70</v>
      </c>
      <c r="X363" s="88" t="s">
        <v>1617</v>
      </c>
      <c r="Y363" s="27" t="s">
        <v>71</v>
      </c>
      <c r="Z363" s="37">
        <v>1</v>
      </c>
      <c r="AA363" s="37"/>
      <c r="AB363" s="37"/>
      <c r="AC363" s="37"/>
      <c r="AD363" s="37"/>
      <c r="AE363" s="37"/>
      <c r="AF363" s="37"/>
      <c r="AG363" s="37">
        <v>1</v>
      </c>
      <c r="AH363" s="37">
        <v>1</v>
      </c>
      <c r="AI363" s="37"/>
      <c r="AJ363" s="37">
        <v>1</v>
      </c>
      <c r="AK363" s="37"/>
      <c r="AL363" s="80">
        <v>20221200009741</v>
      </c>
      <c r="AM363" s="69">
        <v>44613</v>
      </c>
      <c r="AN363" s="84">
        <f>(NETWORKDAYS.INTL(B363,AM363,1,[2]FESTIVOS!B650:B747)-1)</f>
        <v>7</v>
      </c>
    </row>
    <row r="364" spans="1:40" ht="70.25" hidden="1" customHeight="1" x14ac:dyDescent="0.35">
      <c r="A364" s="9">
        <v>20221300011212</v>
      </c>
      <c r="B364" s="10">
        <v>44603</v>
      </c>
      <c r="C364" s="38"/>
      <c r="D364" s="54">
        <f>WORKDAY(B364,C364,[2]FESTIVOS!B645:B742)</f>
        <v>44603</v>
      </c>
      <c r="E364" s="10"/>
      <c r="F364" s="85"/>
      <c r="G364" s="18" t="s">
        <v>1552</v>
      </c>
      <c r="H364" s="52" t="s">
        <v>1553</v>
      </c>
      <c r="I364" s="18" t="s">
        <v>1554</v>
      </c>
      <c r="J364" s="37">
        <v>1</v>
      </c>
      <c r="K364" s="37"/>
      <c r="L364" s="37"/>
      <c r="M364" s="37"/>
      <c r="N364" s="37"/>
      <c r="O364" s="37"/>
      <c r="P364" s="37"/>
      <c r="Q364" s="37">
        <v>1</v>
      </c>
      <c r="R364" s="37"/>
      <c r="S364" s="37"/>
      <c r="T364" s="37"/>
      <c r="U364" s="37"/>
      <c r="V364" s="18" t="s">
        <v>73</v>
      </c>
      <c r="W364" s="18" t="s">
        <v>70</v>
      </c>
      <c r="X364" s="88" t="s">
        <v>1616</v>
      </c>
      <c r="Y364" s="27" t="s">
        <v>71</v>
      </c>
      <c r="Z364" s="37">
        <v>1</v>
      </c>
      <c r="AA364" s="37"/>
      <c r="AB364" s="37"/>
      <c r="AC364" s="37"/>
      <c r="AD364" s="37"/>
      <c r="AE364" s="37"/>
      <c r="AF364" s="37"/>
      <c r="AG364" s="37">
        <v>1</v>
      </c>
      <c r="AH364" s="37">
        <v>1</v>
      </c>
      <c r="AI364" s="37"/>
      <c r="AJ364" s="37">
        <v>1</v>
      </c>
      <c r="AK364" s="37"/>
      <c r="AL364" s="80">
        <v>20221200009811</v>
      </c>
      <c r="AM364" s="69">
        <v>44613</v>
      </c>
      <c r="AN364" s="84">
        <f>(NETWORKDAYS.INTL(B364,AM364,1,[2]FESTIVOS!B651:B748)-1)</f>
        <v>6</v>
      </c>
    </row>
    <row r="365" spans="1:40" ht="70.25" hidden="1" customHeight="1" x14ac:dyDescent="0.35">
      <c r="A365" s="9">
        <v>20221400011912</v>
      </c>
      <c r="B365" s="10">
        <v>44606</v>
      </c>
      <c r="C365" s="38"/>
      <c r="D365" s="54">
        <f>WORKDAY(B365,C365,[2]FESTIVOS!B646:B743)</f>
        <v>44606</v>
      </c>
      <c r="E365" s="10"/>
      <c r="F365" s="85"/>
      <c r="G365" s="18" t="s">
        <v>1556</v>
      </c>
      <c r="H365" s="52" t="s">
        <v>1557</v>
      </c>
      <c r="I365" s="18" t="s">
        <v>1558</v>
      </c>
      <c r="J365" s="37"/>
      <c r="K365" s="37">
        <v>1</v>
      </c>
      <c r="L365" s="37"/>
      <c r="M365" s="37"/>
      <c r="N365" s="37"/>
      <c r="O365" s="37"/>
      <c r="P365" s="37"/>
      <c r="Q365" s="37">
        <v>1</v>
      </c>
      <c r="R365" s="37"/>
      <c r="S365" s="37"/>
      <c r="T365" s="37"/>
      <c r="U365" s="37"/>
      <c r="V365" s="18" t="s">
        <v>73</v>
      </c>
      <c r="W365" s="18" t="s">
        <v>70</v>
      </c>
      <c r="X365" s="88" t="s">
        <v>1631</v>
      </c>
      <c r="Y365" s="27" t="s">
        <v>71</v>
      </c>
      <c r="Z365" s="37">
        <v>1</v>
      </c>
      <c r="AA365" s="37"/>
      <c r="AB365" s="37"/>
      <c r="AC365" s="37"/>
      <c r="AD365" s="37"/>
      <c r="AE365" s="37"/>
      <c r="AF365" s="37"/>
      <c r="AG365" s="37">
        <v>1</v>
      </c>
      <c r="AH365" s="37">
        <v>1</v>
      </c>
      <c r="AI365" s="37"/>
      <c r="AJ365" s="37">
        <v>1</v>
      </c>
      <c r="AK365" s="37"/>
      <c r="AL365" s="80">
        <v>20221200011471</v>
      </c>
      <c r="AM365" s="69">
        <v>44624</v>
      </c>
      <c r="AN365" s="84">
        <f>(NETWORKDAYS.INTL(B365,AM365,1,[2]FESTIVOS!B652:B749)-1)</f>
        <v>14</v>
      </c>
    </row>
    <row r="366" spans="1:40" ht="70.25" hidden="1" customHeight="1" x14ac:dyDescent="0.35">
      <c r="A366" s="9">
        <v>20221300011692</v>
      </c>
      <c r="B366" s="10">
        <v>44606</v>
      </c>
      <c r="C366" s="38"/>
      <c r="D366" s="54"/>
      <c r="E366" s="10"/>
      <c r="F366" s="85"/>
      <c r="G366" s="18" t="s">
        <v>1570</v>
      </c>
      <c r="H366" s="52" t="s">
        <v>1573</v>
      </c>
      <c r="I366" s="18" t="s">
        <v>1571</v>
      </c>
      <c r="J366" s="37">
        <v>1</v>
      </c>
      <c r="K366" s="37"/>
      <c r="L366" s="37"/>
      <c r="M366" s="37"/>
      <c r="N366" s="37"/>
      <c r="O366" s="37"/>
      <c r="P366" s="37"/>
      <c r="Q366" s="37">
        <v>1</v>
      </c>
      <c r="R366" s="37"/>
      <c r="S366" s="37"/>
      <c r="T366" s="37"/>
      <c r="U366" s="37"/>
      <c r="V366" s="18" t="s">
        <v>73</v>
      </c>
      <c r="W366" s="18" t="s">
        <v>70</v>
      </c>
      <c r="X366" s="88" t="s">
        <v>1633</v>
      </c>
      <c r="Y366" s="27" t="s">
        <v>71</v>
      </c>
      <c r="Z366" s="37">
        <v>1</v>
      </c>
      <c r="AA366" s="37"/>
      <c r="AB366" s="37"/>
      <c r="AC366" s="37"/>
      <c r="AD366" s="37"/>
      <c r="AE366" s="37"/>
      <c r="AF366" s="37"/>
      <c r="AG366" s="37">
        <v>1</v>
      </c>
      <c r="AH366" s="37">
        <v>1</v>
      </c>
      <c r="AI366" s="37"/>
      <c r="AJ366" s="37">
        <v>1</v>
      </c>
      <c r="AK366" s="37"/>
      <c r="AL366" s="80">
        <v>20221200011521</v>
      </c>
      <c r="AM366" s="69">
        <v>44624</v>
      </c>
      <c r="AN366" s="84">
        <f>(NETWORKDAYS.INTL(B366,AM366,1,[2]FESTIVOS!B653:B750)-1)</f>
        <v>14</v>
      </c>
    </row>
    <row r="367" spans="1:40" ht="70.25" hidden="1" customHeight="1" x14ac:dyDescent="0.35">
      <c r="A367" s="9">
        <v>20221300011852</v>
      </c>
      <c r="B367" s="10">
        <v>44606</v>
      </c>
      <c r="C367" s="38"/>
      <c r="D367" s="54"/>
      <c r="E367" s="10"/>
      <c r="F367" s="85"/>
      <c r="G367" s="18" t="s">
        <v>1572</v>
      </c>
      <c r="H367" s="52" t="s">
        <v>1574</v>
      </c>
      <c r="I367" s="18" t="s">
        <v>1575</v>
      </c>
      <c r="J367" s="37">
        <v>1</v>
      </c>
      <c r="K367" s="37"/>
      <c r="L367" s="37"/>
      <c r="M367" s="37"/>
      <c r="N367" s="37"/>
      <c r="O367" s="37"/>
      <c r="P367" s="37"/>
      <c r="Q367" s="37">
        <v>1</v>
      </c>
      <c r="R367" s="37"/>
      <c r="S367" s="37"/>
      <c r="T367" s="37"/>
      <c r="U367" s="37"/>
      <c r="V367" s="18" t="s">
        <v>73</v>
      </c>
      <c r="W367" s="18" t="s">
        <v>70</v>
      </c>
      <c r="X367" s="88" t="s">
        <v>1627</v>
      </c>
      <c r="Y367" s="27" t="s">
        <v>71</v>
      </c>
      <c r="Z367" s="37">
        <v>1</v>
      </c>
      <c r="AA367" s="37"/>
      <c r="AB367" s="37"/>
      <c r="AC367" s="37"/>
      <c r="AD367" s="37"/>
      <c r="AE367" s="37"/>
      <c r="AF367" s="37"/>
      <c r="AG367" s="37">
        <v>1</v>
      </c>
      <c r="AH367" s="37">
        <v>1</v>
      </c>
      <c r="AI367" s="37"/>
      <c r="AJ367" s="37">
        <v>1</v>
      </c>
      <c r="AK367" s="37"/>
      <c r="AL367" s="80">
        <v>20221200011501</v>
      </c>
      <c r="AM367" s="69">
        <v>44624</v>
      </c>
      <c r="AN367" s="84">
        <f>(NETWORKDAYS.INTL(B367,AM367,1,[2]FESTIVOS!B654:B751)-1)</f>
        <v>14</v>
      </c>
    </row>
    <row r="368" spans="1:40" ht="70.25" hidden="1" customHeight="1" x14ac:dyDescent="0.35">
      <c r="A368" s="9">
        <v>20221300011862</v>
      </c>
      <c r="B368" s="10">
        <v>44606</v>
      </c>
      <c r="C368" s="38"/>
      <c r="D368" s="54"/>
      <c r="E368" s="10"/>
      <c r="F368" s="85"/>
      <c r="G368" s="18" t="s">
        <v>1576</v>
      </c>
      <c r="H368" s="52" t="s">
        <v>1577</v>
      </c>
      <c r="I368" s="18" t="s">
        <v>1578</v>
      </c>
      <c r="J368" s="37">
        <v>1</v>
      </c>
      <c r="K368" s="37"/>
      <c r="L368" s="37"/>
      <c r="M368" s="37"/>
      <c r="N368" s="37"/>
      <c r="O368" s="37"/>
      <c r="P368" s="37"/>
      <c r="Q368" s="37">
        <v>1</v>
      </c>
      <c r="R368" s="37"/>
      <c r="S368" s="37"/>
      <c r="T368" s="37"/>
      <c r="U368" s="37"/>
      <c r="V368" s="18" t="s">
        <v>73</v>
      </c>
      <c r="W368" s="18" t="s">
        <v>70</v>
      </c>
      <c r="X368" s="88" t="s">
        <v>1632</v>
      </c>
      <c r="Y368" s="27" t="s">
        <v>71</v>
      </c>
      <c r="Z368" s="37">
        <v>1</v>
      </c>
      <c r="AA368" s="37"/>
      <c r="AB368" s="37"/>
      <c r="AC368" s="37"/>
      <c r="AD368" s="37"/>
      <c r="AE368" s="37"/>
      <c r="AF368" s="37"/>
      <c r="AG368" s="37">
        <v>1</v>
      </c>
      <c r="AH368" s="37">
        <v>1</v>
      </c>
      <c r="AI368" s="37"/>
      <c r="AJ368" s="37">
        <v>1</v>
      </c>
      <c r="AK368" s="37"/>
      <c r="AL368" s="80">
        <v>20221200011491</v>
      </c>
      <c r="AM368" s="69">
        <v>44624</v>
      </c>
      <c r="AN368" s="84">
        <f>(NETWORKDAYS.INTL(B368,AM368,1,[2]FESTIVOS!B655:B752)-1)</f>
        <v>14</v>
      </c>
    </row>
    <row r="369" spans="1:40" ht="70.25" hidden="1" customHeight="1" x14ac:dyDescent="0.35">
      <c r="A369" s="9">
        <v>20221400012352</v>
      </c>
      <c r="B369" s="10">
        <v>44608</v>
      </c>
      <c r="C369" s="38"/>
      <c r="D369" s="54"/>
      <c r="E369" s="10"/>
      <c r="F369" s="85"/>
      <c r="G369" s="18" t="s">
        <v>1579</v>
      </c>
      <c r="H369" s="52" t="s">
        <v>1580</v>
      </c>
      <c r="I369" s="18" t="s">
        <v>1581</v>
      </c>
      <c r="J369" s="37"/>
      <c r="K369" s="37">
        <v>1</v>
      </c>
      <c r="L369" s="37"/>
      <c r="M369" s="37"/>
      <c r="N369" s="37"/>
      <c r="O369" s="37"/>
      <c r="P369" s="37"/>
      <c r="Q369" s="37">
        <v>1</v>
      </c>
      <c r="R369" s="37"/>
      <c r="S369" s="37"/>
      <c r="T369" s="37"/>
      <c r="U369" s="37"/>
      <c r="V369" s="18" t="s">
        <v>1520</v>
      </c>
      <c r="W369" s="18" t="s">
        <v>70</v>
      </c>
      <c r="X369" s="88" t="s">
        <v>1644</v>
      </c>
      <c r="Y369" s="27" t="s">
        <v>71</v>
      </c>
      <c r="Z369" s="37">
        <v>1</v>
      </c>
      <c r="AA369" s="37"/>
      <c r="AB369" s="37"/>
      <c r="AC369" s="37"/>
      <c r="AD369" s="37"/>
      <c r="AE369" s="37"/>
      <c r="AF369" s="37"/>
      <c r="AG369" s="37">
        <v>1</v>
      </c>
      <c r="AH369" s="37">
        <v>1</v>
      </c>
      <c r="AI369" s="37"/>
      <c r="AJ369" s="37">
        <v>1</v>
      </c>
      <c r="AK369" s="37"/>
      <c r="AL369" s="80">
        <v>20221200011541</v>
      </c>
      <c r="AM369" s="69">
        <v>44624</v>
      </c>
      <c r="AN369" s="84">
        <f>(NETWORKDAYS.INTL(B369,AM369,1,[2]FESTIVOS!B656:B753)-1)</f>
        <v>12</v>
      </c>
    </row>
    <row r="370" spans="1:40" ht="70.25" hidden="1" customHeight="1" x14ac:dyDescent="0.35">
      <c r="A370" s="9">
        <v>20221300012432</v>
      </c>
      <c r="B370" s="10">
        <v>44608</v>
      </c>
      <c r="C370" s="38"/>
      <c r="D370" s="54"/>
      <c r="E370" s="10"/>
      <c r="F370" s="85"/>
      <c r="G370" s="18" t="s">
        <v>1582</v>
      </c>
      <c r="H370" s="52" t="s">
        <v>1583</v>
      </c>
      <c r="I370" s="18" t="s">
        <v>1584</v>
      </c>
      <c r="J370" s="37">
        <v>1</v>
      </c>
      <c r="K370" s="37"/>
      <c r="L370" s="37"/>
      <c r="M370" s="37"/>
      <c r="N370" s="37"/>
      <c r="O370" s="37"/>
      <c r="P370" s="37"/>
      <c r="Q370" s="37">
        <v>1</v>
      </c>
      <c r="R370" s="37"/>
      <c r="S370" s="37"/>
      <c r="T370" s="37"/>
      <c r="U370" s="37"/>
      <c r="V370" s="18" t="s">
        <v>73</v>
      </c>
      <c r="W370" s="18" t="s">
        <v>70</v>
      </c>
      <c r="X370" s="88" t="s">
        <v>1640</v>
      </c>
      <c r="Y370" s="27" t="s">
        <v>71</v>
      </c>
      <c r="Z370" s="37">
        <v>1</v>
      </c>
      <c r="AA370" s="37"/>
      <c r="AB370" s="37"/>
      <c r="AC370" s="37"/>
      <c r="AD370" s="37"/>
      <c r="AE370" s="37"/>
      <c r="AF370" s="37"/>
      <c r="AG370" s="37">
        <v>1</v>
      </c>
      <c r="AH370" s="37">
        <v>1</v>
      </c>
      <c r="AI370" s="37"/>
      <c r="AJ370" s="37">
        <v>1</v>
      </c>
      <c r="AK370" s="37"/>
      <c r="AL370" s="80">
        <v>20221200011531</v>
      </c>
      <c r="AM370" s="69">
        <v>44624</v>
      </c>
      <c r="AN370" s="84">
        <f>(NETWORKDAYS.INTL(B370,AM370,1,[2]FESTIVOS!B657:B754)-1)</f>
        <v>12</v>
      </c>
    </row>
    <row r="371" spans="1:40" ht="70.25" hidden="1" customHeight="1" x14ac:dyDescent="0.35">
      <c r="A371" s="9">
        <v>20221300012952</v>
      </c>
      <c r="B371" s="10">
        <v>44609</v>
      </c>
      <c r="C371" s="38"/>
      <c r="D371" s="54"/>
      <c r="E371" s="10"/>
      <c r="F371" s="85"/>
      <c r="G371" s="18" t="s">
        <v>1585</v>
      </c>
      <c r="H371" s="52">
        <v>1017154837</v>
      </c>
      <c r="I371" s="18" t="s">
        <v>1586</v>
      </c>
      <c r="J371" s="37">
        <v>1</v>
      </c>
      <c r="K371" s="37"/>
      <c r="L371" s="37"/>
      <c r="M371" s="37"/>
      <c r="N371" s="37"/>
      <c r="O371" s="37"/>
      <c r="P371" s="37"/>
      <c r="Q371" s="37">
        <v>1</v>
      </c>
      <c r="R371" s="37"/>
      <c r="S371" s="37"/>
      <c r="T371" s="37"/>
      <c r="U371" s="37"/>
      <c r="V371" s="18" t="s">
        <v>73</v>
      </c>
      <c r="W371" s="18" t="s">
        <v>70</v>
      </c>
      <c r="X371" s="88" t="s">
        <v>1641</v>
      </c>
      <c r="Y371" s="27" t="s">
        <v>71</v>
      </c>
      <c r="Z371" s="37">
        <v>1</v>
      </c>
      <c r="AA371" s="37"/>
      <c r="AB371" s="37"/>
      <c r="AC371" s="37"/>
      <c r="AD371" s="37"/>
      <c r="AE371" s="37"/>
      <c r="AF371" s="37"/>
      <c r="AG371" s="37">
        <v>1</v>
      </c>
      <c r="AH371" s="37">
        <v>1</v>
      </c>
      <c r="AI371" s="37"/>
      <c r="AJ371" s="37">
        <v>1</v>
      </c>
      <c r="AK371" s="37"/>
      <c r="AL371" s="80">
        <v>20221200011551</v>
      </c>
      <c r="AM371" s="69">
        <v>44624</v>
      </c>
      <c r="AN371" s="84">
        <f>(NETWORKDAYS.INTL(B371,AM371,1,[2]FESTIVOS!B658:B755)-1)</f>
        <v>11</v>
      </c>
    </row>
    <row r="372" spans="1:40" ht="70.25" hidden="1" customHeight="1" x14ac:dyDescent="0.35">
      <c r="A372" s="9">
        <v>20221300001054</v>
      </c>
      <c r="B372" s="10">
        <v>44614</v>
      </c>
      <c r="C372" s="38"/>
      <c r="D372" s="54"/>
      <c r="E372" s="10"/>
      <c r="F372" s="85"/>
      <c r="G372" s="18" t="s">
        <v>1401</v>
      </c>
      <c r="H372" s="52" t="s">
        <v>1587</v>
      </c>
      <c r="I372" s="18" t="s">
        <v>1403</v>
      </c>
      <c r="J372" s="37">
        <v>1</v>
      </c>
      <c r="K372" s="37"/>
      <c r="L372" s="37"/>
      <c r="M372" s="37"/>
      <c r="N372" s="37"/>
      <c r="O372" s="37"/>
      <c r="P372" s="37"/>
      <c r="Q372" s="37">
        <v>1</v>
      </c>
      <c r="R372" s="37"/>
      <c r="S372" s="37"/>
      <c r="T372" s="37"/>
      <c r="U372" s="37"/>
      <c r="V372" s="18" t="s">
        <v>73</v>
      </c>
      <c r="W372" s="18" t="s">
        <v>70</v>
      </c>
      <c r="X372" s="88" t="s">
        <v>1635</v>
      </c>
      <c r="Y372" s="27" t="s">
        <v>71</v>
      </c>
      <c r="Z372" s="37">
        <v>1</v>
      </c>
      <c r="AA372" s="37"/>
      <c r="AB372" s="37"/>
      <c r="AC372" s="37"/>
      <c r="AD372" s="37"/>
      <c r="AE372" s="37"/>
      <c r="AF372" s="37"/>
      <c r="AG372" s="37">
        <v>1</v>
      </c>
      <c r="AH372" s="37">
        <v>1</v>
      </c>
      <c r="AI372" s="37"/>
      <c r="AJ372" s="37">
        <v>1</v>
      </c>
      <c r="AK372" s="37"/>
      <c r="AL372" s="80">
        <v>20221200014381</v>
      </c>
      <c r="AM372" s="69">
        <v>44631</v>
      </c>
      <c r="AN372" s="84">
        <f>(NETWORKDAYS.INTL(B372,AM372,1,[2]FESTIVOS!B659:B756)-1)</f>
        <v>13</v>
      </c>
    </row>
    <row r="373" spans="1:40" ht="70.25" hidden="1" customHeight="1" x14ac:dyDescent="0.35">
      <c r="A373" s="9">
        <v>20221400013862</v>
      </c>
      <c r="B373" s="10">
        <v>44614</v>
      </c>
      <c r="C373" s="38"/>
      <c r="D373" s="54"/>
      <c r="E373" s="10"/>
      <c r="F373" s="85"/>
      <c r="G373" s="18" t="s">
        <v>1588</v>
      </c>
      <c r="H373" s="52" t="s">
        <v>1589</v>
      </c>
      <c r="I373" s="18" t="s">
        <v>137</v>
      </c>
      <c r="J373" s="37"/>
      <c r="K373" s="37">
        <v>1</v>
      </c>
      <c r="L373" s="37"/>
      <c r="M373" s="37"/>
      <c r="N373" s="37"/>
      <c r="O373" s="37"/>
      <c r="P373" s="37"/>
      <c r="Q373" s="37">
        <v>1</v>
      </c>
      <c r="R373" s="37"/>
      <c r="S373" s="37"/>
      <c r="T373" s="37"/>
      <c r="U373" s="37"/>
      <c r="V373" s="18" t="s">
        <v>73</v>
      </c>
      <c r="W373" s="18" t="s">
        <v>70</v>
      </c>
      <c r="X373" s="88" t="s">
        <v>1637</v>
      </c>
      <c r="Y373" s="27" t="s">
        <v>71</v>
      </c>
      <c r="Z373" s="37">
        <v>1</v>
      </c>
      <c r="AA373" s="37"/>
      <c r="AB373" s="37"/>
      <c r="AC373" s="37"/>
      <c r="AD373" s="37"/>
      <c r="AE373" s="37"/>
      <c r="AF373" s="37"/>
      <c r="AG373" s="37">
        <v>1</v>
      </c>
      <c r="AH373" s="37">
        <v>1</v>
      </c>
      <c r="AI373" s="37"/>
      <c r="AJ373" s="37">
        <v>1</v>
      </c>
      <c r="AK373" s="37"/>
      <c r="AL373" s="80">
        <v>20221200014311</v>
      </c>
      <c r="AM373" s="69">
        <v>44631</v>
      </c>
      <c r="AN373" s="84">
        <f>(NETWORKDAYS.INTL(B373,AM373,1,[2]FESTIVOS!B660:B757)-1)</f>
        <v>13</v>
      </c>
    </row>
    <row r="374" spans="1:40" ht="70.25" hidden="1" customHeight="1" x14ac:dyDescent="0.35">
      <c r="A374" s="9">
        <v>20221300013692</v>
      </c>
      <c r="B374" s="10">
        <v>44614</v>
      </c>
      <c r="C374" s="38"/>
      <c r="D374" s="54"/>
      <c r="E374" s="10"/>
      <c r="F374" s="85"/>
      <c r="G374" s="18" t="s">
        <v>1590</v>
      </c>
      <c r="H374" s="52" t="s">
        <v>1591</v>
      </c>
      <c r="I374" s="18" t="s">
        <v>1592</v>
      </c>
      <c r="J374" s="37">
        <v>1</v>
      </c>
      <c r="K374" s="37"/>
      <c r="L374" s="37"/>
      <c r="M374" s="37"/>
      <c r="N374" s="37"/>
      <c r="O374" s="37"/>
      <c r="P374" s="37"/>
      <c r="Q374" s="37">
        <v>1</v>
      </c>
      <c r="R374" s="37"/>
      <c r="S374" s="37"/>
      <c r="T374" s="37"/>
      <c r="U374" s="37"/>
      <c r="V374" s="18" t="s">
        <v>73</v>
      </c>
      <c r="W374" s="18" t="s">
        <v>70</v>
      </c>
      <c r="X374" s="88" t="s">
        <v>1646</v>
      </c>
      <c r="Y374" s="27" t="s">
        <v>71</v>
      </c>
      <c r="Z374" s="37">
        <v>1</v>
      </c>
      <c r="AA374" s="37"/>
      <c r="AB374" s="37"/>
      <c r="AC374" s="37"/>
      <c r="AD374" s="37"/>
      <c r="AE374" s="37"/>
      <c r="AF374" s="37"/>
      <c r="AG374" s="37">
        <v>1</v>
      </c>
      <c r="AH374" s="37">
        <v>1</v>
      </c>
      <c r="AI374" s="37"/>
      <c r="AJ374" s="37">
        <v>1</v>
      </c>
      <c r="AK374" s="37"/>
      <c r="AL374" s="80">
        <v>20221200014371</v>
      </c>
      <c r="AM374" s="69">
        <v>44631</v>
      </c>
      <c r="AN374" s="84">
        <f>(NETWORKDAYS.INTL(B374,AM374,1,[2]FESTIVOS!B661:B758)-1)</f>
        <v>13</v>
      </c>
    </row>
    <row r="375" spans="1:40" ht="70.25" hidden="1" customHeight="1" x14ac:dyDescent="0.35">
      <c r="A375" s="9">
        <v>20221300013722</v>
      </c>
      <c r="B375" s="10">
        <v>44614</v>
      </c>
      <c r="C375" s="38"/>
      <c r="D375" s="54"/>
      <c r="E375" s="10"/>
      <c r="F375" s="85"/>
      <c r="G375" s="18" t="s">
        <v>1593</v>
      </c>
      <c r="H375" s="52" t="s">
        <v>1594</v>
      </c>
      <c r="I375" s="18" t="s">
        <v>1393</v>
      </c>
      <c r="J375" s="37">
        <v>1</v>
      </c>
      <c r="K375" s="37"/>
      <c r="L375" s="37"/>
      <c r="M375" s="37"/>
      <c r="N375" s="37"/>
      <c r="O375" s="37"/>
      <c r="P375" s="37"/>
      <c r="Q375" s="37">
        <v>1</v>
      </c>
      <c r="R375" s="37"/>
      <c r="S375" s="37"/>
      <c r="T375" s="37"/>
      <c r="U375" s="37"/>
      <c r="V375" s="18" t="s">
        <v>73</v>
      </c>
      <c r="W375" s="18" t="s">
        <v>70</v>
      </c>
      <c r="X375" s="88" t="s">
        <v>1636</v>
      </c>
      <c r="Y375" s="27" t="s">
        <v>71</v>
      </c>
      <c r="Z375" s="37">
        <v>1</v>
      </c>
      <c r="AA375" s="37"/>
      <c r="AB375" s="37"/>
      <c r="AC375" s="37"/>
      <c r="AD375" s="37"/>
      <c r="AE375" s="37"/>
      <c r="AF375" s="37"/>
      <c r="AG375" s="37">
        <v>1</v>
      </c>
      <c r="AH375" s="37">
        <v>1</v>
      </c>
      <c r="AI375" s="37"/>
      <c r="AJ375" s="37">
        <v>1</v>
      </c>
      <c r="AK375" s="37"/>
      <c r="AL375" s="80">
        <v>20221200014291</v>
      </c>
      <c r="AM375" s="69">
        <v>44631</v>
      </c>
      <c r="AN375" s="84">
        <f>(NETWORKDAYS.INTL(B375,AM375,1,[2]FESTIVOS!B662:B759)-1)</f>
        <v>13</v>
      </c>
    </row>
    <row r="376" spans="1:40" ht="70.25" hidden="1" customHeight="1" x14ac:dyDescent="0.35">
      <c r="A376" s="9">
        <v>20221300013602</v>
      </c>
      <c r="B376" s="10">
        <v>44614</v>
      </c>
      <c r="C376" s="38"/>
      <c r="D376" s="54"/>
      <c r="E376" s="10"/>
      <c r="F376" s="85"/>
      <c r="G376" s="18" t="s">
        <v>1595</v>
      </c>
      <c r="H376" s="52" t="s">
        <v>1596</v>
      </c>
      <c r="I376" s="18" t="s">
        <v>1597</v>
      </c>
      <c r="J376" s="37">
        <v>1</v>
      </c>
      <c r="K376" s="37"/>
      <c r="L376" s="37"/>
      <c r="M376" s="37"/>
      <c r="N376" s="37"/>
      <c r="O376" s="37"/>
      <c r="P376" s="37"/>
      <c r="Q376" s="37">
        <v>1</v>
      </c>
      <c r="R376" s="37"/>
      <c r="S376" s="37"/>
      <c r="T376" s="37"/>
      <c r="U376" s="37"/>
      <c r="V376" s="18" t="s">
        <v>73</v>
      </c>
      <c r="W376" s="18" t="s">
        <v>70</v>
      </c>
      <c r="X376" s="88" t="s">
        <v>1643</v>
      </c>
      <c r="Y376" s="27" t="s">
        <v>71</v>
      </c>
      <c r="Z376" s="37">
        <v>1</v>
      </c>
      <c r="AA376" s="37"/>
      <c r="AB376" s="37"/>
      <c r="AC376" s="37"/>
      <c r="AD376" s="37"/>
      <c r="AE376" s="37"/>
      <c r="AF376" s="37"/>
      <c r="AG376" s="37">
        <v>1</v>
      </c>
      <c r="AH376" s="37">
        <v>1</v>
      </c>
      <c r="AI376" s="37"/>
      <c r="AJ376" s="37">
        <v>1</v>
      </c>
      <c r="AK376" s="37"/>
      <c r="AL376" s="80">
        <v>20221200014281</v>
      </c>
      <c r="AM376" s="69">
        <v>44631</v>
      </c>
      <c r="AN376" s="84">
        <f>(NETWORKDAYS.INTL(B376,AM376,1,[2]FESTIVOS!B663:B760)-1)</f>
        <v>13</v>
      </c>
    </row>
    <row r="377" spans="1:40" ht="70.25" hidden="1" customHeight="1" x14ac:dyDescent="0.35">
      <c r="A377" s="9">
        <v>20221300013512</v>
      </c>
      <c r="B377" s="10">
        <v>44614</v>
      </c>
      <c r="C377" s="38"/>
      <c r="D377" s="54"/>
      <c r="E377" s="10"/>
      <c r="F377" s="85"/>
      <c r="G377" s="18" t="s">
        <v>1598</v>
      </c>
      <c r="H377" s="52" t="s">
        <v>1599</v>
      </c>
      <c r="I377" s="18" t="s">
        <v>1600</v>
      </c>
      <c r="J377" s="37">
        <v>1</v>
      </c>
      <c r="K377" s="37"/>
      <c r="L377" s="37"/>
      <c r="M377" s="37"/>
      <c r="N377" s="37"/>
      <c r="O377" s="37"/>
      <c r="P377" s="37"/>
      <c r="Q377" s="37">
        <v>1</v>
      </c>
      <c r="R377" s="37"/>
      <c r="S377" s="37"/>
      <c r="T377" s="37"/>
      <c r="U377" s="37"/>
      <c r="V377" s="18" t="s">
        <v>1607</v>
      </c>
      <c r="W377" s="18" t="s">
        <v>70</v>
      </c>
      <c r="X377" s="88" t="s">
        <v>1642</v>
      </c>
      <c r="Y377" s="27" t="s">
        <v>71</v>
      </c>
      <c r="Z377" s="37">
        <v>1</v>
      </c>
      <c r="AA377" s="37"/>
      <c r="AB377" s="37"/>
      <c r="AC377" s="37"/>
      <c r="AD377" s="37"/>
      <c r="AE377" s="37"/>
      <c r="AF377" s="37"/>
      <c r="AG377" s="37">
        <v>1</v>
      </c>
      <c r="AH377" s="37">
        <v>1</v>
      </c>
      <c r="AI377" s="37"/>
      <c r="AJ377" s="37">
        <v>1</v>
      </c>
      <c r="AK377" s="37"/>
      <c r="AL377" s="80">
        <v>20221200014271</v>
      </c>
      <c r="AM377" s="69">
        <v>44631</v>
      </c>
      <c r="AN377" s="84">
        <f>(NETWORKDAYS.INTL(B377,AM377,1,[2]FESTIVOS!B664:B761)-1)</f>
        <v>13</v>
      </c>
    </row>
    <row r="378" spans="1:40" ht="70.25" hidden="1" customHeight="1" x14ac:dyDescent="0.35">
      <c r="A378" s="9">
        <v>20221300014122</v>
      </c>
      <c r="B378" s="10">
        <v>44615</v>
      </c>
      <c r="C378" s="38"/>
      <c r="D378" s="54"/>
      <c r="E378" s="10"/>
      <c r="F378" s="85"/>
      <c r="G378" s="18" t="s">
        <v>1601</v>
      </c>
      <c r="H378" s="52" t="s">
        <v>1602</v>
      </c>
      <c r="I378" s="18" t="s">
        <v>1603</v>
      </c>
      <c r="J378" s="37">
        <v>1</v>
      </c>
      <c r="K378" s="37"/>
      <c r="L378" s="37"/>
      <c r="M378" s="37"/>
      <c r="N378" s="37"/>
      <c r="O378" s="37"/>
      <c r="P378" s="37"/>
      <c r="Q378" s="37">
        <v>1</v>
      </c>
      <c r="R378" s="37"/>
      <c r="S378" s="37"/>
      <c r="T378" s="37"/>
      <c r="U378" s="37"/>
      <c r="V378" s="18" t="s">
        <v>73</v>
      </c>
      <c r="W378" s="18" t="s">
        <v>70</v>
      </c>
      <c r="X378" s="88" t="s">
        <v>1645</v>
      </c>
      <c r="Y378" s="27" t="s">
        <v>71</v>
      </c>
      <c r="Z378" s="37">
        <v>1</v>
      </c>
      <c r="AA378" s="37"/>
      <c r="AB378" s="37"/>
      <c r="AC378" s="37"/>
      <c r="AD378" s="37"/>
      <c r="AE378" s="37"/>
      <c r="AF378" s="37"/>
      <c r="AG378" s="37">
        <v>1</v>
      </c>
      <c r="AH378" s="37">
        <v>1</v>
      </c>
      <c r="AI378" s="37"/>
      <c r="AJ378" s="37">
        <v>1</v>
      </c>
      <c r="AK378" s="37"/>
      <c r="AL378" s="80">
        <v>20221200014671</v>
      </c>
      <c r="AM378" s="69">
        <v>44631</v>
      </c>
      <c r="AN378" s="84">
        <f>(NETWORKDAYS.INTL(B378,AM378,1,[2]FESTIVOS!B665:B762)-1)</f>
        <v>12</v>
      </c>
    </row>
    <row r="379" spans="1:40" ht="70.25" hidden="1" customHeight="1" x14ac:dyDescent="0.35">
      <c r="A379" s="9">
        <v>20221300013982</v>
      </c>
      <c r="B379" s="10">
        <v>44615</v>
      </c>
      <c r="C379" s="38"/>
      <c r="D379" s="54"/>
      <c r="E379" s="10"/>
      <c r="F379" s="85"/>
      <c r="G379" s="18" t="s">
        <v>1604</v>
      </c>
      <c r="H379" s="52" t="s">
        <v>1605</v>
      </c>
      <c r="I379" s="18" t="s">
        <v>1606</v>
      </c>
      <c r="J379" s="37">
        <v>1</v>
      </c>
      <c r="K379" s="37"/>
      <c r="L379" s="37"/>
      <c r="M379" s="37"/>
      <c r="N379" s="37"/>
      <c r="O379" s="37"/>
      <c r="P379" s="37"/>
      <c r="Q379" s="37">
        <v>1</v>
      </c>
      <c r="R379" s="37"/>
      <c r="S379" s="37"/>
      <c r="T379" s="37"/>
      <c r="U379" s="37"/>
      <c r="V379" s="18" t="s">
        <v>1607</v>
      </c>
      <c r="W379" s="18" t="s">
        <v>70</v>
      </c>
      <c r="X379" s="88" t="s">
        <v>1692</v>
      </c>
      <c r="Y379" s="27" t="s">
        <v>71</v>
      </c>
      <c r="Z379" s="37">
        <v>1</v>
      </c>
      <c r="AA379" s="37"/>
      <c r="AB379" s="37"/>
      <c r="AC379" s="37"/>
      <c r="AD379" s="37"/>
      <c r="AE379" s="37"/>
      <c r="AF379" s="37"/>
      <c r="AG379" s="37">
        <v>1</v>
      </c>
      <c r="AH379" s="37">
        <v>1</v>
      </c>
      <c r="AI379" s="37"/>
      <c r="AJ379" s="37">
        <v>1</v>
      </c>
      <c r="AK379" s="37"/>
      <c r="AL379" s="80">
        <v>20221200014581</v>
      </c>
      <c r="AM379" s="69">
        <v>44631</v>
      </c>
      <c r="AN379" s="84">
        <f>(NETWORKDAYS.INTL(B379,AM379,1,[2]FESTIVOS!B666:B763)-1)</f>
        <v>12</v>
      </c>
    </row>
    <row r="380" spans="1:40" ht="70.25" hidden="1" customHeight="1" x14ac:dyDescent="0.35">
      <c r="A380" s="9">
        <v>20221300014202</v>
      </c>
      <c r="B380" s="10">
        <v>44616</v>
      </c>
      <c r="C380" s="38"/>
      <c r="D380" s="54"/>
      <c r="E380" s="10"/>
      <c r="F380" s="85"/>
      <c r="G380" s="18" t="s">
        <v>1608</v>
      </c>
      <c r="H380" s="52" t="s">
        <v>1609</v>
      </c>
      <c r="I380" s="18" t="s">
        <v>1610</v>
      </c>
      <c r="J380" s="37">
        <v>1</v>
      </c>
      <c r="K380" s="37"/>
      <c r="L380" s="37"/>
      <c r="M380" s="37"/>
      <c r="N380" s="37"/>
      <c r="O380" s="37"/>
      <c r="P380" s="37"/>
      <c r="Q380" s="37">
        <v>1</v>
      </c>
      <c r="R380" s="37"/>
      <c r="S380" s="37"/>
      <c r="T380" s="37"/>
      <c r="U380" s="37"/>
      <c r="V380" s="18" t="s">
        <v>73</v>
      </c>
      <c r="W380" s="18" t="s">
        <v>70</v>
      </c>
      <c r="X380" s="88" t="s">
        <v>1634</v>
      </c>
      <c r="Y380" s="27" t="s">
        <v>71</v>
      </c>
      <c r="Z380" s="37">
        <v>1</v>
      </c>
      <c r="AA380" s="37"/>
      <c r="AB380" s="37"/>
      <c r="AC380" s="37"/>
      <c r="AD380" s="37"/>
      <c r="AE380" s="37"/>
      <c r="AF380" s="37"/>
      <c r="AG380" s="37">
        <v>1</v>
      </c>
      <c r="AH380" s="37">
        <v>1</v>
      </c>
      <c r="AI380" s="37"/>
      <c r="AJ380" s="37">
        <v>1</v>
      </c>
      <c r="AK380" s="37"/>
      <c r="AL380" s="80">
        <v>20221200014301</v>
      </c>
      <c r="AM380" s="69">
        <v>44631</v>
      </c>
      <c r="AN380" s="84">
        <f>(NETWORKDAYS.INTL(B380,AM380,1,[2]FESTIVOS!B667:B764)-1)</f>
        <v>11</v>
      </c>
    </row>
    <row r="381" spans="1:40" ht="70.25" hidden="1" customHeight="1" x14ac:dyDescent="0.35">
      <c r="A381" s="9">
        <v>20221300014282</v>
      </c>
      <c r="B381" s="10">
        <v>44616</v>
      </c>
      <c r="C381" s="38"/>
      <c r="D381" s="54"/>
      <c r="E381" s="10"/>
      <c r="F381" s="85"/>
      <c r="G381" s="18" t="s">
        <v>1611</v>
      </c>
      <c r="H381" s="52" t="s">
        <v>1612</v>
      </c>
      <c r="I381" s="18" t="s">
        <v>1613</v>
      </c>
      <c r="J381" s="37">
        <v>1</v>
      </c>
      <c r="K381" s="37"/>
      <c r="L381" s="37"/>
      <c r="M381" s="37"/>
      <c r="N381" s="37"/>
      <c r="O381" s="37"/>
      <c r="P381" s="37"/>
      <c r="Q381" s="37">
        <v>1</v>
      </c>
      <c r="R381" s="37"/>
      <c r="S381" s="37"/>
      <c r="T381" s="37"/>
      <c r="U381" s="37"/>
      <c r="V381" s="18" t="s">
        <v>73</v>
      </c>
      <c r="W381" s="18" t="s">
        <v>70</v>
      </c>
      <c r="X381" s="88" t="s">
        <v>1648</v>
      </c>
      <c r="Y381" s="27" t="s">
        <v>71</v>
      </c>
      <c r="Z381" s="37">
        <v>1</v>
      </c>
      <c r="AA381" s="37"/>
      <c r="AB381" s="37"/>
      <c r="AC381" s="37"/>
      <c r="AD381" s="37"/>
      <c r="AE381" s="37"/>
      <c r="AF381" s="37"/>
      <c r="AG381" s="37">
        <v>1</v>
      </c>
      <c r="AH381" s="37">
        <v>1</v>
      </c>
      <c r="AI381" s="37"/>
      <c r="AJ381" s="37">
        <v>1</v>
      </c>
      <c r="AK381" s="37"/>
      <c r="AL381" s="80">
        <v>20221200014641</v>
      </c>
      <c r="AM381" s="69">
        <v>44631</v>
      </c>
      <c r="AN381" s="84">
        <f>(NETWORKDAYS.INTL(B381,AM381,1,[2]FESTIVOS!B668:B765)-1)</f>
        <v>11</v>
      </c>
    </row>
    <row r="382" spans="1:40" ht="70.25" hidden="1" customHeight="1" x14ac:dyDescent="0.35">
      <c r="A382" s="9">
        <v>20221300014562</v>
      </c>
      <c r="B382" s="10">
        <v>44617</v>
      </c>
      <c r="C382" s="38"/>
      <c r="D382" s="54"/>
      <c r="E382" s="10"/>
      <c r="F382" s="85"/>
      <c r="G382" s="18" t="s">
        <v>1618</v>
      </c>
      <c r="H382" s="52" t="s">
        <v>1619</v>
      </c>
      <c r="I382" s="18" t="s">
        <v>1620</v>
      </c>
      <c r="J382" s="37">
        <v>1</v>
      </c>
      <c r="K382" s="37"/>
      <c r="L382" s="37"/>
      <c r="M382" s="37"/>
      <c r="N382" s="37"/>
      <c r="O382" s="37"/>
      <c r="P382" s="37"/>
      <c r="Q382" s="37">
        <v>1</v>
      </c>
      <c r="R382" s="37"/>
      <c r="S382" s="37"/>
      <c r="T382" s="37"/>
      <c r="U382" s="37"/>
      <c r="V382" s="18" t="s">
        <v>73</v>
      </c>
      <c r="W382" s="18" t="s">
        <v>70</v>
      </c>
      <c r="X382" s="88" t="s">
        <v>1638</v>
      </c>
      <c r="Y382" s="27" t="s">
        <v>71</v>
      </c>
      <c r="Z382" s="37">
        <v>1</v>
      </c>
      <c r="AA382" s="37"/>
      <c r="AB382" s="37"/>
      <c r="AC382" s="37"/>
      <c r="AD382" s="37"/>
      <c r="AE382" s="37"/>
      <c r="AF382" s="37"/>
      <c r="AG382" s="37">
        <v>1</v>
      </c>
      <c r="AH382" s="37">
        <v>1</v>
      </c>
      <c r="AI382" s="37"/>
      <c r="AJ382" s="37">
        <v>1</v>
      </c>
      <c r="AK382" s="37"/>
      <c r="AL382" s="80">
        <v>20221200014341</v>
      </c>
      <c r="AM382" s="69">
        <v>44631</v>
      </c>
      <c r="AN382" s="84">
        <f>(NETWORKDAYS.INTL(B382,AM382,1,[2]FESTIVOS!B669:B766)-1)</f>
        <v>10</v>
      </c>
    </row>
    <row r="383" spans="1:40" ht="70.25" hidden="1" customHeight="1" x14ac:dyDescent="0.35">
      <c r="A383" s="9">
        <v>20221300015052</v>
      </c>
      <c r="B383" s="10">
        <v>44620</v>
      </c>
      <c r="C383" s="38"/>
      <c r="D383" s="54"/>
      <c r="E383" s="10"/>
      <c r="F383" s="85"/>
      <c r="G383" s="18" t="s">
        <v>1621</v>
      </c>
      <c r="H383" s="52" t="s">
        <v>1622</v>
      </c>
      <c r="I383" s="18" t="s">
        <v>1623</v>
      </c>
      <c r="J383" s="37">
        <v>1</v>
      </c>
      <c r="K383" s="37"/>
      <c r="L383" s="37"/>
      <c r="M383" s="37"/>
      <c r="N383" s="37"/>
      <c r="O383" s="37"/>
      <c r="P383" s="37"/>
      <c r="Q383" s="37">
        <v>1</v>
      </c>
      <c r="R383" s="37"/>
      <c r="S383" s="37"/>
      <c r="T383" s="37"/>
      <c r="U383" s="37"/>
      <c r="V383" s="18" t="s">
        <v>73</v>
      </c>
      <c r="W383" s="18" t="s">
        <v>70</v>
      </c>
      <c r="X383" s="88" t="s">
        <v>1639</v>
      </c>
      <c r="Y383" s="27" t="s">
        <v>71</v>
      </c>
      <c r="Z383" s="37">
        <v>1</v>
      </c>
      <c r="AA383" s="37"/>
      <c r="AB383" s="37"/>
      <c r="AC383" s="37"/>
      <c r="AD383" s="37"/>
      <c r="AE383" s="37"/>
      <c r="AF383" s="37"/>
      <c r="AG383" s="37">
        <v>1</v>
      </c>
      <c r="AH383" s="37">
        <v>1</v>
      </c>
      <c r="AI383" s="37"/>
      <c r="AJ383" s="37">
        <v>1</v>
      </c>
      <c r="AK383" s="37"/>
      <c r="AL383" s="80">
        <v>20221200014321</v>
      </c>
      <c r="AM383" s="69">
        <v>44631</v>
      </c>
      <c r="AN383" s="84">
        <f>(NETWORKDAYS.INTL(B383,AM383,1,[2]FESTIVOS!B670:B767)-1)</f>
        <v>9</v>
      </c>
    </row>
    <row r="384" spans="1:40" ht="97.5" hidden="1" customHeight="1" x14ac:dyDescent="0.35">
      <c r="A384" s="9">
        <v>20221300015062</v>
      </c>
      <c r="B384" s="10">
        <v>44620</v>
      </c>
      <c r="C384" s="38"/>
      <c r="D384" s="54"/>
      <c r="E384" s="10"/>
      <c r="F384" s="85"/>
      <c r="G384" s="18" t="s">
        <v>1624</v>
      </c>
      <c r="H384" s="52" t="s">
        <v>1625</v>
      </c>
      <c r="I384" s="18" t="s">
        <v>1626</v>
      </c>
      <c r="J384" s="37">
        <v>1</v>
      </c>
      <c r="K384" s="37"/>
      <c r="L384" s="37"/>
      <c r="M384" s="37"/>
      <c r="N384" s="37"/>
      <c r="O384" s="37"/>
      <c r="P384" s="37"/>
      <c r="Q384" s="37">
        <v>1</v>
      </c>
      <c r="R384" s="37"/>
      <c r="S384" s="37"/>
      <c r="T384" s="37"/>
      <c r="U384" s="37"/>
      <c r="V384" s="18" t="s">
        <v>1661</v>
      </c>
      <c r="W384" s="18" t="s">
        <v>70</v>
      </c>
      <c r="X384" s="88" t="s">
        <v>1647</v>
      </c>
      <c r="Y384" s="27" t="s">
        <v>71</v>
      </c>
      <c r="Z384" s="37">
        <v>1</v>
      </c>
      <c r="AA384" s="37"/>
      <c r="AB384" s="37"/>
      <c r="AC384" s="37"/>
      <c r="AD384" s="37"/>
      <c r="AE384" s="37"/>
      <c r="AF384" s="37"/>
      <c r="AG384" s="37">
        <v>1</v>
      </c>
      <c r="AH384" s="37">
        <v>1</v>
      </c>
      <c r="AI384" s="37"/>
      <c r="AJ384" s="37">
        <v>1</v>
      </c>
      <c r="AK384" s="37"/>
      <c r="AL384" s="80">
        <v>20221200015961</v>
      </c>
      <c r="AM384" s="69">
        <v>44636</v>
      </c>
      <c r="AN384" s="84">
        <f>(NETWORKDAYS.INTL(B384,AM384,1,[2]FESTIVOS!B671:B768)-1)</f>
        <v>12</v>
      </c>
    </row>
    <row r="385" spans="1:40" ht="94.5" hidden="1" customHeight="1" x14ac:dyDescent="0.35">
      <c r="A385" s="9">
        <v>20221400015222</v>
      </c>
      <c r="B385" s="10">
        <v>44620</v>
      </c>
      <c r="C385" s="38"/>
      <c r="D385" s="54"/>
      <c r="E385" s="10"/>
      <c r="F385" s="85"/>
      <c r="G385" s="18" t="s">
        <v>1649</v>
      </c>
      <c r="H385" s="52">
        <v>9013272586</v>
      </c>
      <c r="I385" s="18" t="s">
        <v>1650</v>
      </c>
      <c r="J385" s="37"/>
      <c r="K385" s="37">
        <v>1</v>
      </c>
      <c r="L385" s="37"/>
      <c r="M385" s="37"/>
      <c r="N385" s="37"/>
      <c r="O385" s="37"/>
      <c r="P385" s="37"/>
      <c r="Q385" s="37">
        <v>1</v>
      </c>
      <c r="R385" s="37"/>
      <c r="S385" s="37"/>
      <c r="T385" s="37"/>
      <c r="U385" s="37"/>
      <c r="V385" s="18" t="s">
        <v>1651</v>
      </c>
      <c r="W385" s="18" t="s">
        <v>70</v>
      </c>
      <c r="X385" s="88" t="s">
        <v>1652</v>
      </c>
      <c r="Y385" s="27" t="s">
        <v>71</v>
      </c>
      <c r="Z385" s="37">
        <v>1</v>
      </c>
      <c r="AA385" s="37"/>
      <c r="AB385" s="37"/>
      <c r="AC385" s="37"/>
      <c r="AD385" s="37"/>
      <c r="AE385" s="37"/>
      <c r="AF385" s="37"/>
      <c r="AG385" s="37">
        <v>1</v>
      </c>
      <c r="AH385" s="37">
        <v>1</v>
      </c>
      <c r="AI385" s="37"/>
      <c r="AJ385" s="37">
        <v>1</v>
      </c>
      <c r="AK385" s="37"/>
      <c r="AL385" s="80">
        <v>20221200015731</v>
      </c>
      <c r="AM385" s="69">
        <v>44636</v>
      </c>
      <c r="AN385" s="84">
        <f>(NETWORKDAYS.INTL(B385,AM385,1,[2]FESTIVOS!B672:B769)-1)</f>
        <v>12</v>
      </c>
    </row>
    <row r="386" spans="1:40" ht="70.25" hidden="1" customHeight="1" x14ac:dyDescent="0.35">
      <c r="A386" s="9">
        <v>20221400015472</v>
      </c>
      <c r="B386" s="10">
        <v>44621</v>
      </c>
      <c r="C386" s="38"/>
      <c r="D386" s="54"/>
      <c r="E386" s="10"/>
      <c r="F386" s="85"/>
      <c r="G386" s="18" t="s">
        <v>1653</v>
      </c>
      <c r="H386" s="52">
        <v>6686788</v>
      </c>
      <c r="I386" s="18" t="s">
        <v>1654</v>
      </c>
      <c r="J386" s="37"/>
      <c r="K386" s="37">
        <v>1</v>
      </c>
      <c r="L386" s="37"/>
      <c r="M386" s="37"/>
      <c r="N386" s="37"/>
      <c r="O386" s="37"/>
      <c r="P386" s="37"/>
      <c r="Q386" s="37">
        <v>1</v>
      </c>
      <c r="R386" s="37"/>
      <c r="S386" s="37"/>
      <c r="T386" s="37"/>
      <c r="U386" s="37"/>
      <c r="V386" s="18" t="s">
        <v>73</v>
      </c>
      <c r="W386" s="18" t="s">
        <v>70</v>
      </c>
      <c r="X386" s="88" t="s">
        <v>1655</v>
      </c>
      <c r="Y386" s="27" t="s">
        <v>71</v>
      </c>
      <c r="Z386" s="37">
        <v>1</v>
      </c>
      <c r="AA386" s="37"/>
      <c r="AB386" s="37"/>
      <c r="AC386" s="37"/>
      <c r="AD386" s="37"/>
      <c r="AE386" s="37"/>
      <c r="AF386" s="37"/>
      <c r="AG386" s="37">
        <v>1</v>
      </c>
      <c r="AH386" s="37">
        <v>1</v>
      </c>
      <c r="AI386" s="37"/>
      <c r="AJ386" s="37">
        <v>1</v>
      </c>
      <c r="AK386" s="37"/>
      <c r="AL386" s="80">
        <v>20221200016111</v>
      </c>
      <c r="AM386" s="69">
        <v>44637</v>
      </c>
      <c r="AN386" s="84">
        <f>(NETWORKDAYS.INTL(B386,AM386,1,[2]FESTIVOS!B673:B770)-1)</f>
        <v>12</v>
      </c>
    </row>
    <row r="387" spans="1:40" ht="70.25" hidden="1" customHeight="1" x14ac:dyDescent="0.35">
      <c r="A387" s="9">
        <v>20221300015652</v>
      </c>
      <c r="B387" s="10">
        <v>44622</v>
      </c>
      <c r="C387" s="38"/>
      <c r="D387" s="54"/>
      <c r="E387" s="10"/>
      <c r="F387" s="85"/>
      <c r="G387" s="18" t="s">
        <v>1656</v>
      </c>
      <c r="H387" s="52" t="s">
        <v>1657</v>
      </c>
      <c r="I387" s="18" t="s">
        <v>1658</v>
      </c>
      <c r="J387" s="37">
        <v>1</v>
      </c>
      <c r="K387" s="37"/>
      <c r="L387" s="37"/>
      <c r="M387" s="37"/>
      <c r="N387" s="37"/>
      <c r="O387" s="37"/>
      <c r="P387" s="37"/>
      <c r="Q387" s="37">
        <v>1</v>
      </c>
      <c r="R387" s="37"/>
      <c r="S387" s="37"/>
      <c r="T387" s="37"/>
      <c r="U387" s="37"/>
      <c r="V387" s="18" t="s">
        <v>73</v>
      </c>
      <c r="W387" s="18" t="s">
        <v>70</v>
      </c>
      <c r="X387" s="88" t="s">
        <v>1659</v>
      </c>
      <c r="Y387" s="27" t="s">
        <v>71</v>
      </c>
      <c r="Z387" s="37">
        <v>1</v>
      </c>
      <c r="AA387" s="37"/>
      <c r="AB387" s="37"/>
      <c r="AC387" s="37"/>
      <c r="AD387" s="37"/>
      <c r="AE387" s="37"/>
      <c r="AF387" s="37"/>
      <c r="AG387" s="37">
        <v>1</v>
      </c>
      <c r="AH387" s="37">
        <v>1</v>
      </c>
      <c r="AI387" s="37"/>
      <c r="AJ387" s="37">
        <v>1</v>
      </c>
      <c r="AK387" s="37"/>
      <c r="AL387" s="80">
        <v>20221200016081</v>
      </c>
      <c r="AM387" s="69">
        <v>44637</v>
      </c>
      <c r="AN387" s="84">
        <f>(NETWORKDAYS.INTL(B387,AM387,1,[2]FESTIVOS!B674:B771)-1)</f>
        <v>11</v>
      </c>
    </row>
    <row r="388" spans="1:40" ht="70.25" hidden="1" customHeight="1" x14ac:dyDescent="0.35">
      <c r="A388" s="9">
        <v>20221300015692</v>
      </c>
      <c r="B388" s="10">
        <v>44622</v>
      </c>
      <c r="C388" s="38"/>
      <c r="D388" s="54"/>
      <c r="E388" s="10"/>
      <c r="F388" s="85"/>
      <c r="G388" s="18" t="s">
        <v>1660</v>
      </c>
      <c r="H388" s="52" t="s">
        <v>1625</v>
      </c>
      <c r="I388" s="18" t="s">
        <v>1626</v>
      </c>
      <c r="J388" s="37">
        <v>1</v>
      </c>
      <c r="K388" s="37"/>
      <c r="L388" s="37"/>
      <c r="M388" s="37"/>
      <c r="N388" s="37"/>
      <c r="O388" s="37"/>
      <c r="P388" s="37"/>
      <c r="Q388" s="37">
        <v>1</v>
      </c>
      <c r="R388" s="37"/>
      <c r="S388" s="37"/>
      <c r="T388" s="37"/>
      <c r="U388" s="37"/>
      <c r="V388" s="18" t="s">
        <v>1662</v>
      </c>
      <c r="W388" s="18" t="s">
        <v>70</v>
      </c>
      <c r="X388" s="88" t="s">
        <v>1663</v>
      </c>
      <c r="Y388" s="27" t="s">
        <v>71</v>
      </c>
      <c r="Z388" s="37">
        <v>1</v>
      </c>
      <c r="AA388" s="37"/>
      <c r="AB388" s="37"/>
      <c r="AC388" s="37"/>
      <c r="AD388" s="37"/>
      <c r="AE388" s="37"/>
      <c r="AF388" s="37"/>
      <c r="AG388" s="37">
        <v>1</v>
      </c>
      <c r="AH388" s="37"/>
      <c r="AI388" s="37">
        <v>1</v>
      </c>
      <c r="AJ388" s="37"/>
      <c r="AK388" s="37"/>
      <c r="AL388" s="80">
        <v>20221200016381</v>
      </c>
      <c r="AM388" s="69">
        <v>44638</v>
      </c>
      <c r="AN388" s="84">
        <f>(NETWORKDAYS.INTL(B388,AM388,1,[2]FESTIVOS!B675:B772)-1)</f>
        <v>12</v>
      </c>
    </row>
    <row r="389" spans="1:40" ht="70.25" hidden="1" customHeight="1" x14ac:dyDescent="0.35">
      <c r="A389" s="9">
        <v>20221200015722</v>
      </c>
      <c r="B389" s="10">
        <v>44622</v>
      </c>
      <c r="C389" s="38"/>
      <c r="D389" s="54"/>
      <c r="E389" s="10"/>
      <c r="F389" s="85"/>
      <c r="G389" s="18" t="s">
        <v>1664</v>
      </c>
      <c r="H389" s="52" t="s">
        <v>1665</v>
      </c>
      <c r="I389" s="18" t="s">
        <v>1666</v>
      </c>
      <c r="J389" s="37">
        <v>1</v>
      </c>
      <c r="K389" s="37"/>
      <c r="L389" s="37"/>
      <c r="M389" s="37"/>
      <c r="N389" s="37"/>
      <c r="O389" s="37"/>
      <c r="P389" s="37"/>
      <c r="Q389" s="37">
        <v>1</v>
      </c>
      <c r="R389" s="37"/>
      <c r="S389" s="37"/>
      <c r="T389" s="37"/>
      <c r="U389" s="37"/>
      <c r="V389" s="18" t="s">
        <v>73</v>
      </c>
      <c r="W389" s="18" t="s">
        <v>70</v>
      </c>
      <c r="X389" s="88" t="s">
        <v>1667</v>
      </c>
      <c r="Y389" s="27" t="s">
        <v>71</v>
      </c>
      <c r="Z389" s="37">
        <v>1</v>
      </c>
      <c r="AA389" s="37"/>
      <c r="AB389" s="37"/>
      <c r="AC389" s="37"/>
      <c r="AD389" s="37"/>
      <c r="AE389" s="37"/>
      <c r="AF389" s="37"/>
      <c r="AG389" s="37">
        <v>1</v>
      </c>
      <c r="AH389" s="37">
        <v>1</v>
      </c>
      <c r="AI389" s="37"/>
      <c r="AJ389" s="37">
        <v>1</v>
      </c>
      <c r="AK389" s="37"/>
      <c r="AL389" s="80">
        <v>20221200016091</v>
      </c>
      <c r="AM389" s="69">
        <v>44637</v>
      </c>
      <c r="AN389" s="84">
        <f>(NETWORKDAYS.INTL(B389,AM389,1,[2]FESTIVOS!B676:B773)-1)</f>
        <v>11</v>
      </c>
    </row>
    <row r="390" spans="1:40" ht="70.25" hidden="1" customHeight="1" x14ac:dyDescent="0.35">
      <c r="A390" s="9">
        <v>20221300016032</v>
      </c>
      <c r="B390" s="10">
        <v>44623</v>
      </c>
      <c r="C390" s="38"/>
      <c r="D390" s="54"/>
      <c r="E390" s="10"/>
      <c r="F390" s="85"/>
      <c r="G390" s="18" t="s">
        <v>1668</v>
      </c>
      <c r="H390" s="52" t="s">
        <v>1669</v>
      </c>
      <c r="I390" s="18" t="s">
        <v>1670</v>
      </c>
      <c r="J390" s="37">
        <v>1</v>
      </c>
      <c r="K390" s="37"/>
      <c r="L390" s="37"/>
      <c r="M390" s="37"/>
      <c r="N390" s="37"/>
      <c r="O390" s="37"/>
      <c r="P390" s="37"/>
      <c r="Q390" s="37">
        <v>1</v>
      </c>
      <c r="R390" s="37"/>
      <c r="S390" s="37"/>
      <c r="T390" s="37"/>
      <c r="U390" s="37"/>
      <c r="V390" s="18" t="s">
        <v>73</v>
      </c>
      <c r="W390" s="18" t="s">
        <v>70</v>
      </c>
      <c r="X390" s="88" t="s">
        <v>1671</v>
      </c>
      <c r="Y390" s="27" t="s">
        <v>71</v>
      </c>
      <c r="Z390" s="37">
        <v>1</v>
      </c>
      <c r="AA390" s="37"/>
      <c r="AB390" s="37"/>
      <c r="AC390" s="37"/>
      <c r="AD390" s="37"/>
      <c r="AE390" s="37"/>
      <c r="AF390" s="37"/>
      <c r="AG390" s="37">
        <v>1</v>
      </c>
      <c r="AH390" s="37">
        <v>1</v>
      </c>
      <c r="AI390" s="37"/>
      <c r="AJ390" s="37">
        <v>1</v>
      </c>
      <c r="AK390" s="37"/>
      <c r="AL390" s="80">
        <v>20221200016391</v>
      </c>
      <c r="AM390" s="69">
        <v>44638</v>
      </c>
      <c r="AN390" s="84">
        <f>(NETWORKDAYS.INTL(B390,AM390,1,[2]FESTIVOS!B677:B774)-1)</f>
        <v>11</v>
      </c>
    </row>
    <row r="391" spans="1:40" ht="88.5" hidden="1" customHeight="1" x14ac:dyDescent="0.35">
      <c r="A391" s="9">
        <v>20221300016792</v>
      </c>
      <c r="B391" s="10">
        <v>44624</v>
      </c>
      <c r="C391" s="38"/>
      <c r="D391" s="54"/>
      <c r="E391" s="10"/>
      <c r="F391" s="85"/>
      <c r="G391" s="18" t="s">
        <v>1672</v>
      </c>
      <c r="H391" s="52" t="s">
        <v>1673</v>
      </c>
      <c r="I391" s="18" t="s">
        <v>1674</v>
      </c>
      <c r="J391" s="37">
        <v>1</v>
      </c>
      <c r="K391" s="37"/>
      <c r="L391" s="37"/>
      <c r="M391" s="37"/>
      <c r="N391" s="37"/>
      <c r="O391" s="37"/>
      <c r="P391" s="37"/>
      <c r="Q391" s="37">
        <v>1</v>
      </c>
      <c r="R391" s="37"/>
      <c r="S391" s="37"/>
      <c r="T391" s="37"/>
      <c r="U391" s="37"/>
      <c r="V391" s="18" t="s">
        <v>73</v>
      </c>
      <c r="W391" s="18" t="s">
        <v>70</v>
      </c>
      <c r="X391" s="88" t="s">
        <v>1675</v>
      </c>
      <c r="Y391" s="27" t="s">
        <v>71</v>
      </c>
      <c r="Z391" s="37">
        <v>1</v>
      </c>
      <c r="AA391" s="37"/>
      <c r="AB391" s="37"/>
      <c r="AC391" s="37"/>
      <c r="AD391" s="37"/>
      <c r="AE391" s="37"/>
      <c r="AF391" s="37"/>
      <c r="AG391" s="37">
        <v>1</v>
      </c>
      <c r="AH391" s="37">
        <v>1</v>
      </c>
      <c r="AI391" s="37"/>
      <c r="AJ391" s="37">
        <v>1</v>
      </c>
      <c r="AK391" s="37"/>
      <c r="AL391" s="80">
        <v>20221200016461</v>
      </c>
      <c r="AM391" s="69">
        <v>44638</v>
      </c>
      <c r="AN391" s="84">
        <f>(NETWORKDAYS.INTL(B391,AM391,1,[2]FESTIVOS!B678:B775)-1)</f>
        <v>10</v>
      </c>
    </row>
    <row r="392" spans="1:40" ht="88.5" hidden="1" customHeight="1" x14ac:dyDescent="0.35">
      <c r="A392" s="9">
        <v>20221400016892</v>
      </c>
      <c r="B392" s="10">
        <v>44627</v>
      </c>
      <c r="C392" s="38"/>
      <c r="D392" s="54"/>
      <c r="E392" s="10"/>
      <c r="F392" s="85"/>
      <c r="G392" s="18" t="s">
        <v>1676</v>
      </c>
      <c r="H392" s="52">
        <v>900181386</v>
      </c>
      <c r="I392" s="18" t="s">
        <v>1677</v>
      </c>
      <c r="J392" s="37"/>
      <c r="K392" s="37">
        <v>1</v>
      </c>
      <c r="L392" s="37"/>
      <c r="M392" s="37"/>
      <c r="N392" s="37"/>
      <c r="O392" s="37"/>
      <c r="P392" s="37"/>
      <c r="Q392" s="37">
        <v>1</v>
      </c>
      <c r="R392" s="37"/>
      <c r="S392" s="37"/>
      <c r="T392" s="37"/>
      <c r="U392" s="37"/>
      <c r="V392" s="27" t="s">
        <v>1678</v>
      </c>
      <c r="W392" s="27" t="s">
        <v>53</v>
      </c>
      <c r="X392" s="88" t="s">
        <v>1679</v>
      </c>
      <c r="Y392" s="27" t="s">
        <v>267</v>
      </c>
      <c r="Z392" s="37">
        <v>1</v>
      </c>
      <c r="AA392" s="37"/>
      <c r="AB392" s="37"/>
      <c r="AC392" s="37"/>
      <c r="AD392" s="37"/>
      <c r="AE392" s="37"/>
      <c r="AF392" s="37"/>
      <c r="AG392" s="37">
        <v>1</v>
      </c>
      <c r="AH392" s="37">
        <v>1</v>
      </c>
      <c r="AI392" s="37"/>
      <c r="AJ392" s="37">
        <v>1</v>
      </c>
      <c r="AK392" s="37"/>
      <c r="AL392" s="80">
        <v>20221200015321</v>
      </c>
      <c r="AM392" s="69">
        <v>44635</v>
      </c>
      <c r="AN392" s="84">
        <f>(NETWORKDAYS.INTL(B392,AM392,1,[2]FESTIVOS!B679:B776)-1)</f>
        <v>6</v>
      </c>
    </row>
    <row r="393" spans="1:40" ht="88.5" hidden="1" customHeight="1" x14ac:dyDescent="0.35">
      <c r="A393" s="9">
        <v>20221300017062</v>
      </c>
      <c r="B393" s="10">
        <v>44628</v>
      </c>
      <c r="C393" s="38"/>
      <c r="D393" s="54"/>
      <c r="E393" s="10"/>
      <c r="F393" s="85"/>
      <c r="G393" s="18" t="s">
        <v>1680</v>
      </c>
      <c r="H393" s="52">
        <v>37936499</v>
      </c>
      <c r="I393" s="18" t="s">
        <v>1681</v>
      </c>
      <c r="J393" s="37">
        <v>1</v>
      </c>
      <c r="K393" s="37"/>
      <c r="L393" s="37"/>
      <c r="M393" s="37"/>
      <c r="N393" s="37"/>
      <c r="O393" s="37"/>
      <c r="P393" s="37"/>
      <c r="Q393" s="37">
        <v>1</v>
      </c>
      <c r="R393" s="37"/>
      <c r="S393" s="37"/>
      <c r="T393" s="37"/>
      <c r="U393" s="37"/>
      <c r="V393" s="27" t="s">
        <v>1682</v>
      </c>
      <c r="W393" s="27" t="s">
        <v>1683</v>
      </c>
      <c r="X393" s="88" t="s">
        <v>1684</v>
      </c>
      <c r="Y393" s="27" t="s">
        <v>267</v>
      </c>
      <c r="Z393" s="37">
        <v>1</v>
      </c>
      <c r="AA393" s="37"/>
      <c r="AB393" s="37"/>
      <c r="AC393" s="37"/>
      <c r="AD393" s="37"/>
      <c r="AE393" s="37"/>
      <c r="AF393" s="37"/>
      <c r="AG393" s="37">
        <v>1</v>
      </c>
      <c r="AH393" s="37">
        <v>1</v>
      </c>
      <c r="AI393" s="37"/>
      <c r="AJ393" s="37"/>
      <c r="AK393" s="37">
        <v>1</v>
      </c>
      <c r="AL393" s="80">
        <v>20221200015771</v>
      </c>
      <c r="AM393" s="69">
        <v>44636</v>
      </c>
      <c r="AN393" s="84">
        <f>(NETWORKDAYS.INTL(B393,AM393,1,[2]FESTIVOS!B680:B777)-1)</f>
        <v>6</v>
      </c>
    </row>
    <row r="394" spans="1:40" ht="88.5" hidden="1" customHeight="1" x14ac:dyDescent="0.35">
      <c r="A394" s="9">
        <v>20221300017362</v>
      </c>
      <c r="B394" s="10">
        <v>44629</v>
      </c>
      <c r="C394" s="38"/>
      <c r="D394" s="54"/>
      <c r="E394" s="10"/>
      <c r="F394" s="85"/>
      <c r="G394" s="18" t="s">
        <v>1685</v>
      </c>
      <c r="H394" s="52" t="s">
        <v>1686</v>
      </c>
      <c r="I394" s="18" t="s">
        <v>1687</v>
      </c>
      <c r="J394" s="37">
        <v>1</v>
      </c>
      <c r="K394" s="37"/>
      <c r="L394" s="37"/>
      <c r="M394" s="37"/>
      <c r="N394" s="37"/>
      <c r="O394" s="37"/>
      <c r="P394" s="37"/>
      <c r="Q394" s="37">
        <v>1</v>
      </c>
      <c r="R394" s="37"/>
      <c r="S394" s="37"/>
      <c r="T394" s="37"/>
      <c r="U394" s="37"/>
      <c r="V394" s="18" t="s">
        <v>73</v>
      </c>
      <c r="W394" s="18" t="s">
        <v>70</v>
      </c>
      <c r="X394" s="88" t="s">
        <v>1688</v>
      </c>
      <c r="Y394" s="27" t="s">
        <v>71</v>
      </c>
      <c r="Z394" s="37">
        <v>1</v>
      </c>
      <c r="AA394" s="37"/>
      <c r="AB394" s="37"/>
      <c r="AC394" s="37"/>
      <c r="AD394" s="37"/>
      <c r="AE394" s="37"/>
      <c r="AF394" s="37"/>
      <c r="AG394" s="37">
        <v>1</v>
      </c>
      <c r="AH394" s="37">
        <v>1</v>
      </c>
      <c r="AI394" s="37"/>
      <c r="AJ394" s="37">
        <v>1</v>
      </c>
      <c r="AK394" s="37"/>
      <c r="AL394" s="80">
        <v>20221200016411</v>
      </c>
      <c r="AM394" s="69">
        <v>44638</v>
      </c>
      <c r="AN394" s="84">
        <f>(NETWORKDAYS.INTL(B394,AM394,1,[2]FESTIVOS!B681:B778)-1)</f>
        <v>7</v>
      </c>
    </row>
    <row r="395" spans="1:40" ht="88.5" hidden="1" customHeight="1" x14ac:dyDescent="0.35">
      <c r="A395" s="9">
        <v>20221300017382</v>
      </c>
      <c r="B395" s="10">
        <v>44629</v>
      </c>
      <c r="C395" s="38"/>
      <c r="D395" s="54"/>
      <c r="E395" s="10"/>
      <c r="F395" s="85"/>
      <c r="G395" s="18" t="s">
        <v>1689</v>
      </c>
      <c r="H395" s="52" t="s">
        <v>1690</v>
      </c>
      <c r="I395" s="18" t="s">
        <v>1691</v>
      </c>
      <c r="J395" s="37">
        <v>1</v>
      </c>
      <c r="K395" s="37"/>
      <c r="L395" s="37"/>
      <c r="M395" s="37"/>
      <c r="N395" s="37"/>
      <c r="O395" s="37"/>
      <c r="P395" s="37"/>
      <c r="Q395" s="37">
        <v>1</v>
      </c>
      <c r="R395" s="37"/>
      <c r="S395" s="37"/>
      <c r="T395" s="37"/>
      <c r="U395" s="37"/>
      <c r="V395" s="18" t="s">
        <v>73</v>
      </c>
      <c r="W395" s="18" t="s">
        <v>70</v>
      </c>
      <c r="X395" s="88" t="s">
        <v>1692</v>
      </c>
      <c r="Y395" s="27" t="s">
        <v>71</v>
      </c>
      <c r="Z395" s="37">
        <v>1</v>
      </c>
      <c r="AA395" s="37"/>
      <c r="AB395" s="37"/>
      <c r="AC395" s="37"/>
      <c r="AD395" s="37"/>
      <c r="AE395" s="37"/>
      <c r="AF395" s="37"/>
      <c r="AG395" s="37">
        <v>1</v>
      </c>
      <c r="AH395" s="37">
        <v>1</v>
      </c>
      <c r="AI395" s="37"/>
      <c r="AJ395" s="37">
        <v>1</v>
      </c>
      <c r="AK395" s="37"/>
      <c r="AL395" s="80">
        <v>20221200017311</v>
      </c>
      <c r="AM395" s="69">
        <v>44648</v>
      </c>
      <c r="AN395" s="84">
        <f>(NETWORKDAYS.INTL(B395,AM395,1,[2]FESTIVOS!B682:B779)-1)</f>
        <v>13</v>
      </c>
    </row>
    <row r="396" spans="1:40" ht="88.5" hidden="1" customHeight="1" x14ac:dyDescent="0.35">
      <c r="A396" s="9">
        <v>20221300017542</v>
      </c>
      <c r="B396" s="10">
        <v>44629</v>
      </c>
      <c r="C396" s="38"/>
      <c r="D396" s="54"/>
      <c r="E396" s="10"/>
      <c r="F396" s="85"/>
      <c r="G396" s="18" t="s">
        <v>1693</v>
      </c>
      <c r="H396" s="52" t="s">
        <v>1694</v>
      </c>
      <c r="I396" s="18" t="s">
        <v>1695</v>
      </c>
      <c r="J396" s="37">
        <v>1</v>
      </c>
      <c r="K396" s="37"/>
      <c r="L396" s="37"/>
      <c r="M396" s="37"/>
      <c r="N396" s="37"/>
      <c r="O396" s="37"/>
      <c r="P396" s="37"/>
      <c r="Q396" s="37">
        <v>1</v>
      </c>
      <c r="R396" s="37"/>
      <c r="S396" s="37"/>
      <c r="T396" s="37"/>
      <c r="U396" s="37"/>
      <c r="V396" s="18" t="s">
        <v>73</v>
      </c>
      <c r="W396" s="18" t="s">
        <v>70</v>
      </c>
      <c r="X396" s="88" t="s">
        <v>1696</v>
      </c>
      <c r="Y396" s="27" t="s">
        <v>71</v>
      </c>
      <c r="Z396" s="37">
        <v>1</v>
      </c>
      <c r="AA396" s="37"/>
      <c r="AB396" s="37"/>
      <c r="AC396" s="37"/>
      <c r="AD396" s="37"/>
      <c r="AE396" s="37"/>
      <c r="AF396" s="37"/>
      <c r="AG396" s="37">
        <v>1</v>
      </c>
      <c r="AH396" s="37">
        <v>1</v>
      </c>
      <c r="AI396" s="37"/>
      <c r="AJ396" s="37">
        <v>1</v>
      </c>
      <c r="AK396" s="37"/>
      <c r="AL396" s="80">
        <v>20221200016431</v>
      </c>
      <c r="AM396" s="69">
        <v>44638</v>
      </c>
      <c r="AN396" s="84">
        <f>(NETWORKDAYS.INTL(B396,AM396,1,[2]FESTIVOS!B683:B780)-1)</f>
        <v>7</v>
      </c>
    </row>
    <row r="397" spans="1:40" ht="88.5" hidden="1" customHeight="1" x14ac:dyDescent="0.35">
      <c r="A397" s="9">
        <v>20221300017802</v>
      </c>
      <c r="B397" s="10">
        <v>44629</v>
      </c>
      <c r="C397" s="38"/>
      <c r="D397" s="54"/>
      <c r="E397" s="10"/>
      <c r="F397" s="85"/>
      <c r="G397" s="18" t="s">
        <v>1697</v>
      </c>
      <c r="H397" s="52" t="s">
        <v>1698</v>
      </c>
      <c r="I397" s="18" t="s">
        <v>1699</v>
      </c>
      <c r="J397" s="37">
        <v>1</v>
      </c>
      <c r="K397" s="37"/>
      <c r="L397" s="37"/>
      <c r="M397" s="37"/>
      <c r="N397" s="37"/>
      <c r="O397" s="37"/>
      <c r="P397" s="37"/>
      <c r="Q397" s="37">
        <v>1</v>
      </c>
      <c r="R397" s="37"/>
      <c r="S397" s="37"/>
      <c r="T397" s="37"/>
      <c r="U397" s="37"/>
      <c r="V397" s="18" t="s">
        <v>73</v>
      </c>
      <c r="W397" s="18" t="s">
        <v>70</v>
      </c>
      <c r="X397" s="88" t="s">
        <v>1700</v>
      </c>
      <c r="Y397" s="27" t="s">
        <v>71</v>
      </c>
      <c r="Z397" s="37">
        <v>1</v>
      </c>
      <c r="AA397" s="37"/>
      <c r="AB397" s="37"/>
      <c r="AC397" s="37"/>
      <c r="AD397" s="37"/>
      <c r="AE397" s="37"/>
      <c r="AF397" s="37"/>
      <c r="AG397" s="37">
        <v>1</v>
      </c>
      <c r="AH397" s="37">
        <v>1</v>
      </c>
      <c r="AI397" s="37"/>
      <c r="AJ397" s="37">
        <v>1</v>
      </c>
      <c r="AK397" s="37"/>
      <c r="AL397" s="80">
        <v>20221200016421</v>
      </c>
      <c r="AM397" s="69">
        <v>44638</v>
      </c>
      <c r="AN397" s="84">
        <f>(NETWORKDAYS.INTL(B397,AM397,1,[2]FESTIVOS!B684:B781)-1)</f>
        <v>7</v>
      </c>
    </row>
    <row r="398" spans="1:40" ht="88.5" hidden="1" customHeight="1" x14ac:dyDescent="0.35">
      <c r="A398" s="9">
        <v>20221400018702</v>
      </c>
      <c r="B398" s="10">
        <v>44630</v>
      </c>
      <c r="C398" s="38"/>
      <c r="D398" s="54"/>
      <c r="E398" s="10"/>
      <c r="F398" s="85"/>
      <c r="G398" s="18" t="s">
        <v>1701</v>
      </c>
      <c r="H398" s="52">
        <v>1096238290</v>
      </c>
      <c r="I398" s="18" t="s">
        <v>1702</v>
      </c>
      <c r="J398" s="37"/>
      <c r="K398" s="37">
        <v>1</v>
      </c>
      <c r="L398" s="37"/>
      <c r="M398" s="37"/>
      <c r="N398" s="37"/>
      <c r="O398" s="37"/>
      <c r="P398" s="37"/>
      <c r="Q398" s="37">
        <v>1</v>
      </c>
      <c r="R398" s="37"/>
      <c r="S398" s="37"/>
      <c r="T398" s="37"/>
      <c r="U398" s="37"/>
      <c r="V398" s="18" t="s">
        <v>73</v>
      </c>
      <c r="W398" s="18" t="s">
        <v>70</v>
      </c>
      <c r="X398" s="88" t="s">
        <v>1863</v>
      </c>
      <c r="Y398" s="27" t="s">
        <v>71</v>
      </c>
      <c r="Z398" s="37">
        <v>1</v>
      </c>
      <c r="AA398" s="37"/>
      <c r="AB398" s="37"/>
      <c r="AC398" s="37"/>
      <c r="AD398" s="37"/>
      <c r="AE398" s="37"/>
      <c r="AF398" s="37"/>
      <c r="AG398" s="37">
        <v>1</v>
      </c>
      <c r="AH398" s="37">
        <v>1</v>
      </c>
      <c r="AI398" s="37"/>
      <c r="AJ398" s="37">
        <v>1</v>
      </c>
      <c r="AK398" s="37"/>
      <c r="AL398" s="80">
        <v>20221200018821</v>
      </c>
      <c r="AM398" s="69">
        <v>44651</v>
      </c>
      <c r="AN398" s="84">
        <f>(NETWORKDAYS.INTL(B398,AM398,1,[2]FESTIVOS!B685:B782)-1)</f>
        <v>15</v>
      </c>
    </row>
    <row r="399" spans="1:40" ht="88.5" hidden="1" customHeight="1" x14ac:dyDescent="0.35">
      <c r="A399" s="9">
        <v>20221400019092</v>
      </c>
      <c r="B399" s="10">
        <v>44631</v>
      </c>
      <c r="C399" s="38"/>
      <c r="D399" s="54"/>
      <c r="E399" s="10"/>
      <c r="F399" s="85"/>
      <c r="G399" s="18" t="s">
        <v>1703</v>
      </c>
      <c r="H399" s="52" t="s">
        <v>1704</v>
      </c>
      <c r="I399" s="18" t="s">
        <v>1705</v>
      </c>
      <c r="J399" s="37"/>
      <c r="K399" s="37">
        <v>1</v>
      </c>
      <c r="L399" s="37"/>
      <c r="M399" s="37"/>
      <c r="N399" s="37"/>
      <c r="O399" s="37"/>
      <c r="P399" s="37"/>
      <c r="Q399" s="37">
        <v>1</v>
      </c>
      <c r="R399" s="37"/>
      <c r="S399" s="37"/>
      <c r="T399" s="37"/>
      <c r="U399" s="37"/>
      <c r="V399" s="18" t="s">
        <v>73</v>
      </c>
      <c r="W399" s="18" t="s">
        <v>70</v>
      </c>
      <c r="X399" s="88" t="s">
        <v>1706</v>
      </c>
      <c r="Y399" s="27" t="s">
        <v>71</v>
      </c>
      <c r="Z399" s="37">
        <v>1</v>
      </c>
      <c r="AA399" s="37"/>
      <c r="AB399" s="37"/>
      <c r="AC399" s="37"/>
      <c r="AD399" s="37"/>
      <c r="AE399" s="37"/>
      <c r="AF399" s="37"/>
      <c r="AG399" s="37">
        <v>1</v>
      </c>
      <c r="AH399" s="37">
        <v>1</v>
      </c>
      <c r="AI399" s="37"/>
      <c r="AJ399" s="37">
        <v>1</v>
      </c>
      <c r="AK399" s="37"/>
      <c r="AL399" s="80">
        <v>20221200016441</v>
      </c>
      <c r="AM399" s="69">
        <v>44638</v>
      </c>
      <c r="AN399" s="84">
        <f>(NETWORKDAYS.INTL(B399,AM399,1,[2]FESTIVOS!B686:B783)-1)</f>
        <v>5</v>
      </c>
    </row>
    <row r="400" spans="1:40" ht="88.5" hidden="1" customHeight="1" x14ac:dyDescent="0.35">
      <c r="A400" s="9">
        <v>20221400019152</v>
      </c>
      <c r="B400" s="10">
        <v>44631</v>
      </c>
      <c r="C400" s="38"/>
      <c r="D400" s="54"/>
      <c r="E400" s="10"/>
      <c r="F400" s="85"/>
      <c r="G400" s="18" t="s">
        <v>1707</v>
      </c>
      <c r="H400" s="52" t="s">
        <v>1708</v>
      </c>
      <c r="I400" s="18" t="s">
        <v>1709</v>
      </c>
      <c r="J400" s="37"/>
      <c r="K400" s="37">
        <v>1</v>
      </c>
      <c r="L400" s="37"/>
      <c r="M400" s="37"/>
      <c r="N400" s="37"/>
      <c r="O400" s="37"/>
      <c r="P400" s="37"/>
      <c r="Q400" s="37">
        <v>1</v>
      </c>
      <c r="R400" s="37"/>
      <c r="S400" s="37"/>
      <c r="T400" s="37"/>
      <c r="U400" s="37"/>
      <c r="V400" s="18" t="s">
        <v>73</v>
      </c>
      <c r="W400" s="18" t="s">
        <v>70</v>
      </c>
      <c r="X400" s="88" t="s">
        <v>1692</v>
      </c>
      <c r="Y400" s="27" t="s">
        <v>71</v>
      </c>
      <c r="Z400" s="37">
        <v>1</v>
      </c>
      <c r="AA400" s="37"/>
      <c r="AB400" s="37"/>
      <c r="AC400" s="37"/>
      <c r="AD400" s="37"/>
      <c r="AE400" s="37"/>
      <c r="AF400" s="37"/>
      <c r="AG400" s="37">
        <v>1</v>
      </c>
      <c r="AH400" s="103">
        <v>1</v>
      </c>
      <c r="AI400" s="37"/>
      <c r="AJ400" s="37">
        <v>1</v>
      </c>
      <c r="AK400" s="37"/>
      <c r="AL400" s="80">
        <v>20221200017111</v>
      </c>
      <c r="AM400" s="69">
        <v>44644</v>
      </c>
      <c r="AN400" s="84">
        <f>(NETWORKDAYS.INTL(B400,AM400,1,[2]FESTIVOS!B687:B784)-1)</f>
        <v>9</v>
      </c>
    </row>
    <row r="401" spans="1:40" ht="88.5" hidden="1" customHeight="1" x14ac:dyDescent="0.35">
      <c r="A401" s="9">
        <v>20221400019652</v>
      </c>
      <c r="B401" s="10">
        <v>44634</v>
      </c>
      <c r="C401" s="38"/>
      <c r="D401" s="54"/>
      <c r="E401" s="10"/>
      <c r="F401" s="85"/>
      <c r="G401" s="18" t="s">
        <v>1710</v>
      </c>
      <c r="H401" s="52" t="s">
        <v>1711</v>
      </c>
      <c r="I401" s="18" t="s">
        <v>1712</v>
      </c>
      <c r="J401" s="37"/>
      <c r="K401" s="37">
        <v>1</v>
      </c>
      <c r="L401" s="37"/>
      <c r="M401" s="37"/>
      <c r="N401" s="37"/>
      <c r="O401" s="37"/>
      <c r="P401" s="37"/>
      <c r="Q401" s="37">
        <v>1</v>
      </c>
      <c r="R401" s="37"/>
      <c r="S401" s="37"/>
      <c r="T401" s="37"/>
      <c r="U401" s="37"/>
      <c r="V401" s="18" t="s">
        <v>73</v>
      </c>
      <c r="W401" s="18" t="s">
        <v>70</v>
      </c>
      <c r="X401" s="88" t="s">
        <v>1692</v>
      </c>
      <c r="Y401" s="27" t="s">
        <v>71</v>
      </c>
      <c r="Z401" s="37">
        <v>1</v>
      </c>
      <c r="AA401" s="37"/>
      <c r="AB401" s="37"/>
      <c r="AC401" s="37"/>
      <c r="AD401" s="37"/>
      <c r="AE401" s="37"/>
      <c r="AF401" s="37"/>
      <c r="AG401" s="37">
        <v>1</v>
      </c>
      <c r="AH401" s="103">
        <v>1</v>
      </c>
      <c r="AI401" s="37"/>
      <c r="AJ401" s="37">
        <v>1</v>
      </c>
      <c r="AK401" s="37"/>
      <c r="AL401" s="80">
        <v>20221200017071</v>
      </c>
      <c r="AM401" s="69">
        <v>44644</v>
      </c>
      <c r="AN401" s="84">
        <f>(NETWORKDAYS.INTL(B401,AM401,1,[2]FESTIVOS!B688:B785)-1)</f>
        <v>8</v>
      </c>
    </row>
    <row r="402" spans="1:40" ht="88.5" hidden="1" customHeight="1" x14ac:dyDescent="0.35">
      <c r="A402" s="9">
        <v>20221400019752</v>
      </c>
      <c r="B402" s="10">
        <v>44634</v>
      </c>
      <c r="C402" s="38"/>
      <c r="D402" s="54"/>
      <c r="E402" s="10"/>
      <c r="F402" s="85"/>
      <c r="G402" s="18" t="s">
        <v>1713</v>
      </c>
      <c r="H402" s="52" t="s">
        <v>1714</v>
      </c>
      <c r="I402" s="18" t="s">
        <v>1715</v>
      </c>
      <c r="J402" s="37"/>
      <c r="K402" s="37">
        <v>1</v>
      </c>
      <c r="L402" s="37"/>
      <c r="M402" s="37"/>
      <c r="N402" s="37"/>
      <c r="O402" s="37"/>
      <c r="P402" s="37"/>
      <c r="Q402" s="37">
        <v>1</v>
      </c>
      <c r="R402" s="37"/>
      <c r="S402" s="37"/>
      <c r="T402" s="37"/>
      <c r="U402" s="37"/>
      <c r="V402" s="18" t="s">
        <v>73</v>
      </c>
      <c r="W402" s="18" t="s">
        <v>70</v>
      </c>
      <c r="X402" s="88" t="s">
        <v>1692</v>
      </c>
      <c r="Y402" s="27" t="s">
        <v>71</v>
      </c>
      <c r="Z402" s="37">
        <v>1</v>
      </c>
      <c r="AA402" s="37"/>
      <c r="AB402" s="37"/>
      <c r="AC402" s="37"/>
      <c r="AD402" s="37"/>
      <c r="AE402" s="37"/>
      <c r="AF402" s="37"/>
      <c r="AG402" s="37">
        <v>1</v>
      </c>
      <c r="AH402" s="37">
        <v>1</v>
      </c>
      <c r="AI402" s="37"/>
      <c r="AJ402" s="37">
        <v>1</v>
      </c>
      <c r="AK402" s="37"/>
      <c r="AL402" s="80">
        <v>20221200017081</v>
      </c>
      <c r="AM402" s="69">
        <v>44644</v>
      </c>
      <c r="AN402" s="84">
        <f>(NETWORKDAYS.INTL(B402,AM402,1,[2]FESTIVOS!B689:B786)-1)</f>
        <v>8</v>
      </c>
    </row>
    <row r="403" spans="1:40" ht="28" hidden="1" x14ac:dyDescent="0.35">
      <c r="A403" s="9">
        <v>20221400019792</v>
      </c>
      <c r="B403" s="10">
        <v>44634</v>
      </c>
      <c r="C403" s="38"/>
      <c r="D403" s="54"/>
      <c r="E403" s="10"/>
      <c r="F403" s="85"/>
      <c r="G403" s="18" t="s">
        <v>1716</v>
      </c>
      <c r="H403" s="52"/>
      <c r="I403" s="18" t="s">
        <v>1717</v>
      </c>
      <c r="J403" s="37"/>
      <c r="K403" s="37">
        <v>1</v>
      </c>
      <c r="L403" s="37"/>
      <c r="M403" s="37"/>
      <c r="N403" s="37"/>
      <c r="O403" s="37"/>
      <c r="P403" s="37"/>
      <c r="Q403" s="37">
        <v>1</v>
      </c>
      <c r="R403" s="37"/>
      <c r="S403" s="37"/>
      <c r="T403" s="37"/>
      <c r="U403" s="37"/>
      <c r="V403" s="27" t="s">
        <v>1718</v>
      </c>
      <c r="W403" s="27" t="s">
        <v>53</v>
      </c>
      <c r="X403" s="88" t="s">
        <v>1719</v>
      </c>
      <c r="Y403" s="27" t="s">
        <v>71</v>
      </c>
      <c r="Z403" s="37">
        <v>1</v>
      </c>
      <c r="AA403" s="37"/>
      <c r="AB403" s="37"/>
      <c r="AC403" s="37"/>
      <c r="AD403" s="37"/>
      <c r="AE403" s="37"/>
      <c r="AF403" s="37"/>
      <c r="AG403" s="37">
        <v>1</v>
      </c>
      <c r="AH403" s="37">
        <v>1</v>
      </c>
      <c r="AI403" s="37"/>
      <c r="AJ403" s="37">
        <v>1</v>
      </c>
      <c r="AK403" s="37"/>
      <c r="AL403" s="80">
        <v>20221200015751</v>
      </c>
      <c r="AM403" s="69">
        <v>44636</v>
      </c>
      <c r="AN403" s="84">
        <f>(NETWORKDAYS.INTL(B403,AM403,1,[2]FESTIVOS!B690:B787)-1)</f>
        <v>2</v>
      </c>
    </row>
    <row r="404" spans="1:40" ht="88.5" hidden="1" customHeight="1" x14ac:dyDescent="0.35">
      <c r="A404" s="9">
        <v>20221400020932</v>
      </c>
      <c r="B404" s="10">
        <v>44636</v>
      </c>
      <c r="C404" s="38"/>
      <c r="D404" s="54"/>
      <c r="E404" s="10"/>
      <c r="F404" s="85"/>
      <c r="G404" s="18" t="s">
        <v>1720</v>
      </c>
      <c r="H404" s="52">
        <v>9006012698</v>
      </c>
      <c r="I404" s="18" t="s">
        <v>1721</v>
      </c>
      <c r="J404" s="37"/>
      <c r="K404" s="37">
        <v>1</v>
      </c>
      <c r="L404" s="37"/>
      <c r="M404" s="37"/>
      <c r="N404" s="37"/>
      <c r="O404" s="37"/>
      <c r="P404" s="37"/>
      <c r="Q404" s="37">
        <v>1</v>
      </c>
      <c r="R404" s="37"/>
      <c r="S404" s="37"/>
      <c r="T404" s="37"/>
      <c r="U404" s="37"/>
      <c r="V404" s="27" t="s">
        <v>1722</v>
      </c>
      <c r="W404" s="27" t="s">
        <v>53</v>
      </c>
      <c r="X404" s="88" t="s">
        <v>1723</v>
      </c>
      <c r="Y404" s="27" t="s">
        <v>71</v>
      </c>
      <c r="Z404" s="37">
        <v>1</v>
      </c>
      <c r="AA404" s="37"/>
      <c r="AB404" s="37"/>
      <c r="AC404" s="37"/>
      <c r="AD404" s="37"/>
      <c r="AE404" s="37"/>
      <c r="AF404" s="37"/>
      <c r="AG404" s="37">
        <v>1</v>
      </c>
      <c r="AH404" s="37">
        <v>1</v>
      </c>
      <c r="AI404" s="37"/>
      <c r="AJ404" s="37">
        <v>1</v>
      </c>
      <c r="AK404" s="37"/>
      <c r="AL404" s="80" t="s">
        <v>1724</v>
      </c>
      <c r="AM404" s="69">
        <v>44636</v>
      </c>
      <c r="AN404" s="84">
        <f>(NETWORKDAYS.INTL(B404,AM404,1,[2]FESTIVOS!B691:B788)-1)</f>
        <v>0</v>
      </c>
    </row>
    <row r="405" spans="1:40" ht="88.5" hidden="1" customHeight="1" x14ac:dyDescent="0.35">
      <c r="A405" s="9">
        <v>20221400021122</v>
      </c>
      <c r="B405" s="10">
        <v>44637</v>
      </c>
      <c r="C405" s="38"/>
      <c r="D405" s="54"/>
      <c r="E405" s="10"/>
      <c r="F405" s="85"/>
      <c r="G405" s="18" t="s">
        <v>1725</v>
      </c>
      <c r="H405" s="52" t="s">
        <v>1726</v>
      </c>
      <c r="I405" s="18" t="s">
        <v>1796</v>
      </c>
      <c r="J405" s="37"/>
      <c r="K405" s="37">
        <v>1</v>
      </c>
      <c r="L405" s="37"/>
      <c r="M405" s="37"/>
      <c r="N405" s="37"/>
      <c r="O405" s="37"/>
      <c r="P405" s="37"/>
      <c r="Q405" s="37">
        <v>1</v>
      </c>
      <c r="R405" s="37"/>
      <c r="S405" s="37"/>
      <c r="T405" s="37"/>
      <c r="U405" s="37"/>
      <c r="V405" s="18" t="s">
        <v>73</v>
      </c>
      <c r="W405" s="18" t="s">
        <v>70</v>
      </c>
      <c r="X405" s="88" t="s">
        <v>1862</v>
      </c>
      <c r="Y405" s="27" t="s">
        <v>71</v>
      </c>
      <c r="Z405" s="37">
        <v>1</v>
      </c>
      <c r="AA405" s="37"/>
      <c r="AB405" s="37"/>
      <c r="AC405" s="37"/>
      <c r="AD405" s="37"/>
      <c r="AE405" s="37"/>
      <c r="AF405" s="37"/>
      <c r="AG405" s="37">
        <v>1</v>
      </c>
      <c r="AH405" s="37">
        <v>1</v>
      </c>
      <c r="AI405" s="37"/>
      <c r="AJ405" s="37">
        <v>1</v>
      </c>
      <c r="AK405" s="37"/>
      <c r="AL405" s="80">
        <v>20221200021511</v>
      </c>
      <c r="AM405" s="69">
        <v>44657</v>
      </c>
      <c r="AN405" s="84">
        <f>(NETWORKDAYS.INTL(B405,AM405,1,[2]FESTIVOS!B692:B789)-1)</f>
        <v>14</v>
      </c>
    </row>
    <row r="406" spans="1:40" ht="88.5" hidden="1" customHeight="1" x14ac:dyDescent="0.35">
      <c r="A406" s="9">
        <v>20221400021192</v>
      </c>
      <c r="B406" s="10">
        <v>44637</v>
      </c>
      <c r="C406" s="38"/>
      <c r="D406" s="54"/>
      <c r="E406" s="10"/>
      <c r="F406" s="85"/>
      <c r="G406" s="18" t="s">
        <v>1727</v>
      </c>
      <c r="H406" s="52">
        <v>37925316</v>
      </c>
      <c r="I406" s="18" t="s">
        <v>1728</v>
      </c>
      <c r="J406" s="37"/>
      <c r="K406" s="37">
        <v>1</v>
      </c>
      <c r="L406" s="37"/>
      <c r="M406" s="37"/>
      <c r="N406" s="37"/>
      <c r="O406" s="37"/>
      <c r="P406" s="37"/>
      <c r="Q406" s="37">
        <v>1</v>
      </c>
      <c r="R406" s="37"/>
      <c r="S406" s="37"/>
      <c r="T406" s="37"/>
      <c r="U406" s="37"/>
      <c r="V406" s="18" t="s">
        <v>73</v>
      </c>
      <c r="W406" s="18" t="s">
        <v>70</v>
      </c>
      <c r="X406" s="88" t="s">
        <v>1853</v>
      </c>
      <c r="Y406" s="27" t="s">
        <v>71</v>
      </c>
      <c r="Z406" s="37">
        <v>1</v>
      </c>
      <c r="AA406" s="37"/>
      <c r="AB406" s="37"/>
      <c r="AC406" s="37"/>
      <c r="AD406" s="37"/>
      <c r="AE406" s="37"/>
      <c r="AF406" s="37"/>
      <c r="AG406" s="37">
        <v>1</v>
      </c>
      <c r="AH406" s="37">
        <v>1</v>
      </c>
      <c r="AI406" s="37"/>
      <c r="AJ406" s="37">
        <v>1</v>
      </c>
      <c r="AK406" s="37"/>
      <c r="AL406" s="80">
        <v>20221200025151</v>
      </c>
      <c r="AM406" s="69">
        <v>44673</v>
      </c>
      <c r="AN406" s="84">
        <f>(NETWORKDAYS.INTL(B406,AM406,1,[2]FESTIVOS!B693:B790)-1)</f>
        <v>26</v>
      </c>
    </row>
    <row r="407" spans="1:40" ht="88.5" hidden="1" customHeight="1" x14ac:dyDescent="0.35">
      <c r="A407" s="9">
        <v>20221400021502</v>
      </c>
      <c r="B407" s="10">
        <v>44637</v>
      </c>
      <c r="C407" s="38"/>
      <c r="D407" s="54"/>
      <c r="E407" s="10"/>
      <c r="F407" s="85"/>
      <c r="G407" s="18" t="s">
        <v>1729</v>
      </c>
      <c r="H407" s="52" t="s">
        <v>1730</v>
      </c>
      <c r="I407" s="18" t="s">
        <v>1731</v>
      </c>
      <c r="J407" s="37"/>
      <c r="K407" s="37">
        <v>1</v>
      </c>
      <c r="L407" s="37"/>
      <c r="M407" s="37"/>
      <c r="N407" s="37"/>
      <c r="O407" s="37"/>
      <c r="P407" s="37"/>
      <c r="Q407" s="37">
        <v>1</v>
      </c>
      <c r="R407" s="37"/>
      <c r="S407" s="37"/>
      <c r="T407" s="37"/>
      <c r="U407" s="37"/>
      <c r="V407" s="18" t="s">
        <v>73</v>
      </c>
      <c r="W407" s="18" t="s">
        <v>70</v>
      </c>
      <c r="X407" s="88" t="s">
        <v>1692</v>
      </c>
      <c r="Y407" s="27" t="s">
        <v>71</v>
      </c>
      <c r="Z407" s="37">
        <v>1</v>
      </c>
      <c r="AA407" s="37"/>
      <c r="AB407" s="37"/>
      <c r="AC407" s="37"/>
      <c r="AD407" s="37"/>
      <c r="AE407" s="37"/>
      <c r="AF407" s="37"/>
      <c r="AG407" s="37">
        <v>1</v>
      </c>
      <c r="AH407" s="37">
        <v>1</v>
      </c>
      <c r="AI407" s="37"/>
      <c r="AJ407" s="37">
        <v>1</v>
      </c>
      <c r="AK407" s="37"/>
      <c r="AL407" s="80">
        <v>20221200017121</v>
      </c>
      <c r="AM407" s="69">
        <v>44644</v>
      </c>
      <c r="AN407" s="84">
        <f>(NETWORKDAYS.INTL(B407,AM407,1,[2]FESTIVOS!B694:B791)-1)</f>
        <v>5</v>
      </c>
    </row>
    <row r="408" spans="1:40" ht="88.5" hidden="1" customHeight="1" x14ac:dyDescent="0.35">
      <c r="A408" s="9">
        <v>20221400021832</v>
      </c>
      <c r="B408" s="10">
        <v>44642</v>
      </c>
      <c r="C408" s="38"/>
      <c r="D408" s="54"/>
      <c r="E408" s="10"/>
      <c r="F408" s="85"/>
      <c r="G408" s="18" t="s">
        <v>1720</v>
      </c>
      <c r="H408" s="52">
        <v>9006012698</v>
      </c>
      <c r="I408" s="18" t="s">
        <v>1721</v>
      </c>
      <c r="J408" s="37"/>
      <c r="K408" s="37">
        <v>1</v>
      </c>
      <c r="L408" s="37"/>
      <c r="M408" s="37"/>
      <c r="N408" s="37"/>
      <c r="O408" s="37"/>
      <c r="P408" s="37"/>
      <c r="Q408" s="37">
        <v>1</v>
      </c>
      <c r="R408" s="37"/>
      <c r="S408" s="37"/>
      <c r="T408" s="37"/>
      <c r="U408" s="37"/>
      <c r="V408" s="27" t="s">
        <v>1732</v>
      </c>
      <c r="W408" s="27" t="s">
        <v>53</v>
      </c>
      <c r="X408" s="88" t="s">
        <v>1733</v>
      </c>
      <c r="Y408" s="27" t="s">
        <v>71</v>
      </c>
      <c r="Z408" s="37">
        <v>1</v>
      </c>
      <c r="AA408" s="37"/>
      <c r="AB408" s="37"/>
      <c r="AC408" s="37"/>
      <c r="AD408" s="37"/>
      <c r="AE408" s="37"/>
      <c r="AF408" s="37"/>
      <c r="AG408" s="37">
        <v>1</v>
      </c>
      <c r="AH408" s="37">
        <v>1</v>
      </c>
      <c r="AI408" s="37"/>
      <c r="AJ408" s="37">
        <v>1</v>
      </c>
      <c r="AK408" s="37"/>
      <c r="AL408" s="80" t="s">
        <v>1724</v>
      </c>
      <c r="AM408" s="69">
        <v>44642</v>
      </c>
      <c r="AN408" s="84">
        <f>(NETWORKDAYS.INTL(B408,AM408,1,[2]FESTIVOS!B695:B792)-1)</f>
        <v>0</v>
      </c>
    </row>
    <row r="409" spans="1:40" ht="88.5" hidden="1" customHeight="1" x14ac:dyDescent="0.35">
      <c r="A409" s="9">
        <v>20221400021842</v>
      </c>
      <c r="B409" s="10">
        <v>44642</v>
      </c>
      <c r="C409" s="38"/>
      <c r="D409" s="54"/>
      <c r="E409" s="10"/>
      <c r="F409" s="85"/>
      <c r="G409" s="18" t="s">
        <v>1720</v>
      </c>
      <c r="H409" s="52">
        <v>9006012698</v>
      </c>
      <c r="I409" s="18" t="s">
        <v>1721</v>
      </c>
      <c r="J409" s="37"/>
      <c r="K409" s="37">
        <v>1</v>
      </c>
      <c r="L409" s="37"/>
      <c r="M409" s="37"/>
      <c r="N409" s="37"/>
      <c r="O409" s="37"/>
      <c r="P409" s="37"/>
      <c r="Q409" s="37">
        <v>1</v>
      </c>
      <c r="R409" s="37"/>
      <c r="S409" s="37"/>
      <c r="T409" s="37"/>
      <c r="U409" s="37"/>
      <c r="V409" s="27" t="s">
        <v>1734</v>
      </c>
      <c r="W409" s="27" t="s">
        <v>53</v>
      </c>
      <c r="X409" s="88" t="s">
        <v>1735</v>
      </c>
      <c r="Y409" s="27" t="s">
        <v>71</v>
      </c>
      <c r="Z409" s="37">
        <v>1</v>
      </c>
      <c r="AA409" s="37"/>
      <c r="AB409" s="37"/>
      <c r="AC409" s="37"/>
      <c r="AD409" s="37"/>
      <c r="AE409" s="37"/>
      <c r="AF409" s="37"/>
      <c r="AG409" s="37">
        <v>1</v>
      </c>
      <c r="AH409" s="37">
        <v>1</v>
      </c>
      <c r="AI409" s="37"/>
      <c r="AJ409" s="37"/>
      <c r="AK409" s="37"/>
      <c r="AL409" s="80" t="s">
        <v>1724</v>
      </c>
      <c r="AM409" s="69">
        <v>44642</v>
      </c>
      <c r="AN409" s="84">
        <f>(NETWORKDAYS.INTL(B409,AM409,1,[2]FESTIVOS!B696:B793)-1)</f>
        <v>0</v>
      </c>
    </row>
    <row r="410" spans="1:40" ht="88.5" hidden="1" customHeight="1" x14ac:dyDescent="0.35">
      <c r="A410" s="9">
        <v>20221400021912</v>
      </c>
      <c r="B410" s="10">
        <v>44642</v>
      </c>
      <c r="C410" s="38"/>
      <c r="D410" s="54"/>
      <c r="E410" s="10"/>
      <c r="F410" s="85"/>
      <c r="G410" s="18" t="s">
        <v>1736</v>
      </c>
      <c r="H410" s="52"/>
      <c r="I410" s="18" t="s">
        <v>1737</v>
      </c>
      <c r="J410" s="37"/>
      <c r="K410" s="37">
        <v>1</v>
      </c>
      <c r="L410" s="37"/>
      <c r="M410" s="37"/>
      <c r="N410" s="37"/>
      <c r="O410" s="37"/>
      <c r="P410" s="37"/>
      <c r="Q410" s="37">
        <v>1</v>
      </c>
      <c r="R410" s="37"/>
      <c r="S410" s="37"/>
      <c r="T410" s="37"/>
      <c r="U410" s="37"/>
      <c r="V410" s="27" t="s">
        <v>1738</v>
      </c>
      <c r="W410" s="27" t="s">
        <v>53</v>
      </c>
      <c r="X410" s="88" t="s">
        <v>1739</v>
      </c>
      <c r="Y410" s="27" t="s">
        <v>71</v>
      </c>
      <c r="Z410" s="37">
        <v>1</v>
      </c>
      <c r="AA410" s="37"/>
      <c r="AB410" s="37"/>
      <c r="AC410" s="37"/>
      <c r="AD410" s="37"/>
      <c r="AE410" s="37"/>
      <c r="AF410" s="37"/>
      <c r="AG410" s="37">
        <v>1</v>
      </c>
      <c r="AH410" s="37">
        <v>1</v>
      </c>
      <c r="AI410" s="37"/>
      <c r="AJ410" s="37">
        <v>1</v>
      </c>
      <c r="AK410" s="37"/>
      <c r="AL410" s="80">
        <v>20221200017321</v>
      </c>
      <c r="AM410" s="69">
        <v>44648</v>
      </c>
      <c r="AN410" s="84">
        <f>(NETWORKDAYS.INTL(B410,AM410,1,[2]FESTIVOS!B687:B784)-1)</f>
        <v>4</v>
      </c>
    </row>
    <row r="411" spans="1:40" ht="70.25" hidden="1" customHeight="1" x14ac:dyDescent="0.35">
      <c r="A411" s="9">
        <v>20221400022352</v>
      </c>
      <c r="B411" s="10">
        <v>44642</v>
      </c>
      <c r="C411" s="38"/>
      <c r="D411" s="54"/>
      <c r="E411" s="10"/>
      <c r="F411" s="85"/>
      <c r="G411" s="18" t="s">
        <v>1740</v>
      </c>
      <c r="H411" s="52">
        <v>13884033</v>
      </c>
      <c r="I411" s="18" t="s">
        <v>1741</v>
      </c>
      <c r="J411" s="37"/>
      <c r="K411" s="37">
        <v>1</v>
      </c>
      <c r="L411" s="37"/>
      <c r="M411" s="37"/>
      <c r="N411" s="37"/>
      <c r="O411" s="37"/>
      <c r="P411" s="37"/>
      <c r="Q411" s="37">
        <v>1</v>
      </c>
      <c r="R411" s="37"/>
      <c r="S411" s="37"/>
      <c r="T411" s="37"/>
      <c r="U411" s="37"/>
      <c r="V411" s="18" t="s">
        <v>73</v>
      </c>
      <c r="W411" s="18" t="s">
        <v>70</v>
      </c>
      <c r="X411" s="88" t="s">
        <v>1864</v>
      </c>
      <c r="Y411" s="27" t="s">
        <v>71</v>
      </c>
      <c r="Z411" s="37">
        <v>1</v>
      </c>
      <c r="AA411" s="37"/>
      <c r="AB411" s="37"/>
      <c r="AC411" s="37"/>
      <c r="AD411" s="37"/>
      <c r="AE411" s="37"/>
      <c r="AF411" s="37"/>
      <c r="AG411" s="37">
        <v>1</v>
      </c>
      <c r="AH411" s="37">
        <v>1</v>
      </c>
      <c r="AI411" s="37"/>
      <c r="AJ411" s="37">
        <v>1</v>
      </c>
      <c r="AK411" s="37"/>
      <c r="AL411" s="80">
        <v>20221200022031</v>
      </c>
      <c r="AM411" s="69">
        <v>44658</v>
      </c>
      <c r="AN411" s="84">
        <f>(NETWORKDAYS.INTL(B411,AM411,1,[2]FESTIVOS!B688:B785)-1)</f>
        <v>12</v>
      </c>
    </row>
    <row r="412" spans="1:40" ht="70.25" hidden="1" customHeight="1" x14ac:dyDescent="0.35">
      <c r="A412" s="9">
        <v>20221400022362</v>
      </c>
      <c r="B412" s="10">
        <v>44642</v>
      </c>
      <c r="C412" s="38"/>
      <c r="D412" s="54"/>
      <c r="E412" s="10"/>
      <c r="F412" s="85"/>
      <c r="G412" s="18" t="s">
        <v>1742</v>
      </c>
      <c r="H412" s="52">
        <v>1096231350</v>
      </c>
      <c r="I412" s="18" t="s">
        <v>1743</v>
      </c>
      <c r="J412" s="37"/>
      <c r="K412" s="37">
        <v>1</v>
      </c>
      <c r="L412" s="37"/>
      <c r="M412" s="37"/>
      <c r="N412" s="37"/>
      <c r="O412" s="37"/>
      <c r="P412" s="37"/>
      <c r="Q412" s="37">
        <v>1</v>
      </c>
      <c r="R412" s="37"/>
      <c r="S412" s="37"/>
      <c r="T412" s="37"/>
      <c r="U412" s="37"/>
      <c r="V412" s="18" t="s">
        <v>73</v>
      </c>
      <c r="W412" s="18" t="s">
        <v>70</v>
      </c>
      <c r="X412" s="88" t="s">
        <v>1865</v>
      </c>
      <c r="Y412" s="27" t="s">
        <v>71</v>
      </c>
      <c r="Z412" s="37">
        <v>1</v>
      </c>
      <c r="AA412" s="37"/>
      <c r="AB412" s="37"/>
      <c r="AC412" s="37"/>
      <c r="AD412" s="37"/>
      <c r="AE412" s="37"/>
      <c r="AF412" s="37"/>
      <c r="AG412" s="37">
        <v>1</v>
      </c>
      <c r="AH412" s="37">
        <v>1</v>
      </c>
      <c r="AI412" s="37"/>
      <c r="AJ412" s="37">
        <v>1</v>
      </c>
      <c r="AK412" s="37"/>
      <c r="AL412" s="80">
        <v>20221200022051</v>
      </c>
      <c r="AM412" s="69">
        <v>44658</v>
      </c>
      <c r="AN412" s="84">
        <f>(NETWORKDAYS.INTL(B412,AM412,1,[2]FESTIVOS!B689:B786)-1)</f>
        <v>12</v>
      </c>
    </row>
    <row r="413" spans="1:40" ht="70.25" hidden="1" customHeight="1" x14ac:dyDescent="0.35">
      <c r="A413" s="9">
        <v>20221400022372</v>
      </c>
      <c r="B413" s="10">
        <v>44642</v>
      </c>
      <c r="C413" s="38"/>
      <c r="D413" s="54"/>
      <c r="E413" s="10"/>
      <c r="F413" s="85"/>
      <c r="G413" s="18" t="s">
        <v>1744</v>
      </c>
      <c r="H413" s="52">
        <v>13875862</v>
      </c>
      <c r="I413" s="18" t="s">
        <v>1745</v>
      </c>
      <c r="J413" s="37"/>
      <c r="K413" s="37">
        <v>1</v>
      </c>
      <c r="L413" s="37"/>
      <c r="M413" s="37"/>
      <c r="N413" s="37"/>
      <c r="O413" s="37"/>
      <c r="P413" s="37"/>
      <c r="Q413" s="37">
        <v>1</v>
      </c>
      <c r="R413" s="37"/>
      <c r="S413" s="37"/>
      <c r="T413" s="37"/>
      <c r="U413" s="37"/>
      <c r="V413" s="18" t="s">
        <v>73</v>
      </c>
      <c r="W413" s="18" t="s">
        <v>70</v>
      </c>
      <c r="X413" s="88" t="s">
        <v>1866</v>
      </c>
      <c r="Y413" s="27" t="s">
        <v>71</v>
      </c>
      <c r="Z413" s="37">
        <v>1</v>
      </c>
      <c r="AA413" s="37"/>
      <c r="AB413" s="37"/>
      <c r="AC413" s="37"/>
      <c r="AD413" s="37"/>
      <c r="AE413" s="37"/>
      <c r="AF413" s="37"/>
      <c r="AG413" s="37">
        <v>1</v>
      </c>
      <c r="AH413" s="37">
        <v>1</v>
      </c>
      <c r="AI413" s="37"/>
      <c r="AJ413" s="37">
        <v>1</v>
      </c>
      <c r="AK413" s="37"/>
      <c r="AL413" s="80">
        <v>20221200022041</v>
      </c>
      <c r="AM413" s="69">
        <v>44658</v>
      </c>
      <c r="AN413" s="84">
        <f>(NETWORKDAYS.INTL(B413,AM413,1,[2]FESTIVOS!B690:B787)-1)</f>
        <v>12</v>
      </c>
    </row>
    <row r="414" spans="1:40" ht="70.25" hidden="1" customHeight="1" x14ac:dyDescent="0.35">
      <c r="A414" s="9">
        <v>20221400022552</v>
      </c>
      <c r="B414" s="10">
        <v>44643</v>
      </c>
      <c r="C414" s="38"/>
      <c r="D414" s="54"/>
      <c r="E414" s="10"/>
      <c r="F414" s="85"/>
      <c r="G414" s="18" t="s">
        <v>1746</v>
      </c>
      <c r="H414" s="52">
        <v>37923516</v>
      </c>
      <c r="I414" s="18" t="s">
        <v>1747</v>
      </c>
      <c r="J414" s="37"/>
      <c r="K414" s="37">
        <v>1</v>
      </c>
      <c r="L414" s="37"/>
      <c r="M414" s="37"/>
      <c r="N414" s="37"/>
      <c r="O414" s="37"/>
      <c r="P414" s="37"/>
      <c r="Q414" s="37">
        <v>1</v>
      </c>
      <c r="R414" s="37"/>
      <c r="S414" s="37"/>
      <c r="T414" s="37"/>
      <c r="U414" s="37"/>
      <c r="V414" s="18" t="s">
        <v>73</v>
      </c>
      <c r="W414" s="18" t="s">
        <v>70</v>
      </c>
      <c r="X414" s="88" t="s">
        <v>1867</v>
      </c>
      <c r="Y414" s="27" t="s">
        <v>71</v>
      </c>
      <c r="Z414" s="37">
        <v>1</v>
      </c>
      <c r="AA414" s="37"/>
      <c r="AB414" s="37"/>
      <c r="AC414" s="37"/>
      <c r="AD414" s="37"/>
      <c r="AE414" s="37"/>
      <c r="AF414" s="37"/>
      <c r="AG414" s="37">
        <v>1</v>
      </c>
      <c r="AH414" s="37">
        <v>1</v>
      </c>
      <c r="AI414" s="37"/>
      <c r="AJ414" s="37">
        <v>1</v>
      </c>
      <c r="AK414" s="37"/>
      <c r="AL414" s="80">
        <v>20221200022061</v>
      </c>
      <c r="AM414" s="69">
        <v>44658</v>
      </c>
      <c r="AN414" s="84">
        <f>(NETWORKDAYS.INTL(B414,AM414,1,[2]FESTIVOS!B691:B788)-1)</f>
        <v>11</v>
      </c>
    </row>
    <row r="415" spans="1:40" ht="70.25" hidden="1" customHeight="1" x14ac:dyDescent="0.35">
      <c r="A415" s="9">
        <v>20221400022762</v>
      </c>
      <c r="B415" s="10">
        <v>44643</v>
      </c>
      <c r="C415" s="38"/>
      <c r="D415" s="54"/>
      <c r="E415" s="10"/>
      <c r="F415" s="85"/>
      <c r="G415" s="18" t="s">
        <v>1748</v>
      </c>
      <c r="H415" s="52">
        <v>85160215</v>
      </c>
      <c r="I415" s="18" t="s">
        <v>1749</v>
      </c>
      <c r="J415" s="37"/>
      <c r="K415" s="37">
        <v>1</v>
      </c>
      <c r="L415" s="37"/>
      <c r="M415" s="37"/>
      <c r="N415" s="37"/>
      <c r="O415" s="37"/>
      <c r="P415" s="37"/>
      <c r="Q415" s="37">
        <v>1</v>
      </c>
      <c r="R415" s="37"/>
      <c r="S415" s="37"/>
      <c r="T415" s="37"/>
      <c r="U415" s="37"/>
      <c r="V415" s="18" t="s">
        <v>73</v>
      </c>
      <c r="W415" s="18" t="s">
        <v>70</v>
      </c>
      <c r="X415" s="88" t="s">
        <v>1868</v>
      </c>
      <c r="Y415" s="27" t="s">
        <v>71</v>
      </c>
      <c r="Z415" s="37">
        <v>1</v>
      </c>
      <c r="AA415" s="37"/>
      <c r="AB415" s="37"/>
      <c r="AC415" s="37"/>
      <c r="AD415" s="37"/>
      <c r="AE415" s="37"/>
      <c r="AF415" s="37"/>
      <c r="AG415" s="37">
        <v>1</v>
      </c>
      <c r="AH415" s="37">
        <v>1</v>
      </c>
      <c r="AI415" s="37"/>
      <c r="AJ415" s="37">
        <v>1</v>
      </c>
      <c r="AK415" s="37"/>
      <c r="AL415" s="80">
        <v>20221200022071</v>
      </c>
      <c r="AM415" s="69">
        <v>44658</v>
      </c>
      <c r="AN415" s="84">
        <f>(NETWORKDAYS.INTL(B415,AM415,1,[2]FESTIVOS!B692:B789)-1)</f>
        <v>11</v>
      </c>
    </row>
    <row r="416" spans="1:40" ht="70.25" hidden="1" customHeight="1" x14ac:dyDescent="0.35">
      <c r="A416" s="9">
        <v>20221400023012</v>
      </c>
      <c r="B416" s="10">
        <v>44644</v>
      </c>
      <c r="C416" s="38"/>
      <c r="D416" s="54"/>
      <c r="E416" s="10"/>
      <c r="F416" s="85"/>
      <c r="G416" s="18" t="s">
        <v>1750</v>
      </c>
      <c r="H416" s="52">
        <v>0</v>
      </c>
      <c r="I416" s="18" t="s">
        <v>1751</v>
      </c>
      <c r="J416" s="37"/>
      <c r="K416" s="37">
        <v>1</v>
      </c>
      <c r="L416" s="37"/>
      <c r="M416" s="37"/>
      <c r="N416" s="37"/>
      <c r="O416" s="37"/>
      <c r="P416" s="37"/>
      <c r="Q416" s="37">
        <v>1</v>
      </c>
      <c r="R416" s="37"/>
      <c r="S416" s="37"/>
      <c r="T416" s="37"/>
      <c r="U416" s="37"/>
      <c r="V416" s="27" t="s">
        <v>1752</v>
      </c>
      <c r="W416" s="27" t="s">
        <v>53</v>
      </c>
      <c r="X416" s="88" t="s">
        <v>1869</v>
      </c>
      <c r="Y416" s="27" t="s">
        <v>267</v>
      </c>
      <c r="Z416" s="37">
        <v>1</v>
      </c>
      <c r="AA416" s="37"/>
      <c r="AB416" s="37"/>
      <c r="AC416" s="37"/>
      <c r="AD416" s="37"/>
      <c r="AE416" s="37"/>
      <c r="AF416" s="37"/>
      <c r="AG416" s="37">
        <v>1</v>
      </c>
      <c r="AH416" s="37">
        <v>1</v>
      </c>
      <c r="AI416" s="37"/>
      <c r="AJ416" s="37"/>
      <c r="AK416" s="37"/>
      <c r="AL416" s="80">
        <v>0</v>
      </c>
      <c r="AM416" s="69">
        <v>44644</v>
      </c>
      <c r="AN416" s="84">
        <f>(NETWORKDAYS.INTL(B416,AM416,1,[2]FESTIVOS!B693:B790)-1)</f>
        <v>0</v>
      </c>
    </row>
    <row r="417" spans="1:40" ht="70.25" hidden="1" customHeight="1" x14ac:dyDescent="0.35">
      <c r="A417" s="9">
        <v>20221300023562</v>
      </c>
      <c r="B417" s="10">
        <v>44648</v>
      </c>
      <c r="C417" s="38"/>
      <c r="D417" s="54"/>
      <c r="E417" s="10"/>
      <c r="F417" s="85"/>
      <c r="G417" s="18" t="s">
        <v>1757</v>
      </c>
      <c r="H417" s="52" t="s">
        <v>1755</v>
      </c>
      <c r="I417" s="18" t="s">
        <v>1753</v>
      </c>
      <c r="J417" s="37">
        <v>1</v>
      </c>
      <c r="K417" s="37"/>
      <c r="L417" s="37"/>
      <c r="M417" s="37"/>
      <c r="N417" s="37"/>
      <c r="O417" s="37"/>
      <c r="P417" s="37"/>
      <c r="Q417" s="37">
        <v>1</v>
      </c>
      <c r="R417" s="37"/>
      <c r="S417" s="37"/>
      <c r="T417" s="37"/>
      <c r="U417" s="37"/>
      <c r="V417" s="18" t="s">
        <v>1756</v>
      </c>
      <c r="W417" s="18" t="s">
        <v>70</v>
      </c>
      <c r="X417" s="88" t="s">
        <v>1854</v>
      </c>
      <c r="Y417" s="27" t="s">
        <v>71</v>
      </c>
      <c r="Z417" s="37">
        <v>1</v>
      </c>
      <c r="AA417" s="37"/>
      <c r="AB417" s="37"/>
      <c r="AC417" s="37"/>
      <c r="AD417" s="37"/>
      <c r="AE417" s="37"/>
      <c r="AF417" s="37"/>
      <c r="AG417" s="37">
        <v>1</v>
      </c>
      <c r="AH417" s="37">
        <v>1</v>
      </c>
      <c r="AI417" s="37"/>
      <c r="AJ417" s="37">
        <v>1</v>
      </c>
      <c r="AK417" s="37"/>
      <c r="AL417" s="80">
        <v>20221200022601</v>
      </c>
      <c r="AM417" s="69">
        <v>44659</v>
      </c>
      <c r="AN417" s="84">
        <f>(NETWORKDAYS.INTL(B417,AM417,1,[2]FESTIVOS!B694:B791)-1)</f>
        <v>9</v>
      </c>
    </row>
    <row r="418" spans="1:40" ht="70.25" hidden="1" customHeight="1" x14ac:dyDescent="0.35">
      <c r="A418" s="9">
        <v>20221300023582</v>
      </c>
      <c r="B418" s="10">
        <v>44648</v>
      </c>
      <c r="C418" s="38"/>
      <c r="D418" s="54"/>
      <c r="E418" s="10"/>
      <c r="F418" s="85"/>
      <c r="G418" s="18" t="s">
        <v>1758</v>
      </c>
      <c r="H418" s="52" t="s">
        <v>1759</v>
      </c>
      <c r="I418" s="18" t="s">
        <v>1754</v>
      </c>
      <c r="J418" s="37">
        <v>1</v>
      </c>
      <c r="K418" s="37"/>
      <c r="L418" s="37"/>
      <c r="M418" s="37"/>
      <c r="N418" s="37"/>
      <c r="O418" s="37"/>
      <c r="P418" s="37"/>
      <c r="Q418" s="37">
        <v>1</v>
      </c>
      <c r="R418" s="37"/>
      <c r="S418" s="37"/>
      <c r="T418" s="37"/>
      <c r="U418" s="37"/>
      <c r="V418" s="18" t="s">
        <v>73</v>
      </c>
      <c r="W418" s="18" t="s">
        <v>70</v>
      </c>
      <c r="X418" s="88" t="s">
        <v>1870</v>
      </c>
      <c r="Y418" s="27" t="s">
        <v>71</v>
      </c>
      <c r="Z418" s="37">
        <v>1</v>
      </c>
      <c r="AA418" s="37"/>
      <c r="AB418" s="37"/>
      <c r="AC418" s="37"/>
      <c r="AD418" s="37"/>
      <c r="AE418" s="37"/>
      <c r="AF418" s="37"/>
      <c r="AG418" s="37">
        <v>1</v>
      </c>
      <c r="AH418" s="37">
        <v>1</v>
      </c>
      <c r="AI418" s="37"/>
      <c r="AJ418" s="37">
        <v>1</v>
      </c>
      <c r="AK418" s="37"/>
      <c r="AL418" s="80">
        <v>20221200022621</v>
      </c>
      <c r="AM418" s="69">
        <v>44659</v>
      </c>
      <c r="AN418" s="84">
        <f>(NETWORKDAYS.INTL(B418,AM418,1,[2]FESTIVOS!B695:B792)-1)</f>
        <v>9</v>
      </c>
    </row>
    <row r="419" spans="1:40" ht="70.25" hidden="1" customHeight="1" x14ac:dyDescent="0.35">
      <c r="A419" s="9">
        <v>20221400024222</v>
      </c>
      <c r="B419" s="10">
        <v>44649</v>
      </c>
      <c r="C419" s="38"/>
      <c r="D419" s="54"/>
      <c r="E419" s="10"/>
      <c r="F419" s="85"/>
      <c r="G419" s="18" t="s">
        <v>1760</v>
      </c>
      <c r="H419" s="52" t="s">
        <v>194</v>
      </c>
      <c r="I419" s="18" t="s">
        <v>137</v>
      </c>
      <c r="J419" s="37"/>
      <c r="K419" s="37">
        <v>1</v>
      </c>
      <c r="L419" s="37"/>
      <c r="M419" s="37"/>
      <c r="N419" s="37"/>
      <c r="O419" s="37"/>
      <c r="P419" s="37"/>
      <c r="Q419" s="37">
        <v>1</v>
      </c>
      <c r="R419" s="37"/>
      <c r="S419" s="37"/>
      <c r="T419" s="37"/>
      <c r="U419" s="37"/>
      <c r="V419" s="18" t="s">
        <v>1761</v>
      </c>
      <c r="W419" s="18" t="s">
        <v>70</v>
      </c>
      <c r="X419" s="88" t="s">
        <v>1871</v>
      </c>
      <c r="Y419" s="27" t="s">
        <v>71</v>
      </c>
      <c r="Z419" s="37">
        <v>1</v>
      </c>
      <c r="AA419" s="37"/>
      <c r="AB419" s="37"/>
      <c r="AC419" s="37"/>
      <c r="AD419" s="37"/>
      <c r="AE419" s="37"/>
      <c r="AF419" s="37"/>
      <c r="AG419" s="37">
        <v>1</v>
      </c>
      <c r="AH419" s="37">
        <v>1</v>
      </c>
      <c r="AI419" s="37"/>
      <c r="AJ419" s="37">
        <v>1</v>
      </c>
      <c r="AK419" s="37"/>
      <c r="AL419" s="80">
        <v>20221200022631</v>
      </c>
      <c r="AM419" s="69">
        <v>44659</v>
      </c>
      <c r="AN419" s="84">
        <f>(NETWORKDAYS.INTL(B419,AM419,1,[2]FESTIVOS!B696:B793)-1)</f>
        <v>8</v>
      </c>
    </row>
    <row r="420" spans="1:40" ht="70.25" hidden="1" customHeight="1" x14ac:dyDescent="0.35">
      <c r="A420" s="9">
        <v>20221400024982</v>
      </c>
      <c r="B420" s="10">
        <v>44650</v>
      </c>
      <c r="C420" s="38"/>
      <c r="D420" s="54"/>
      <c r="E420" s="10"/>
      <c r="F420" s="85"/>
      <c r="G420" s="18" t="s">
        <v>1762</v>
      </c>
      <c r="H420" s="52" t="s">
        <v>1763</v>
      </c>
      <c r="I420" s="18" t="s">
        <v>1764</v>
      </c>
      <c r="J420" s="37"/>
      <c r="K420" s="37">
        <v>1</v>
      </c>
      <c r="L420" s="37"/>
      <c r="M420" s="37"/>
      <c r="N420" s="37"/>
      <c r="O420" s="37"/>
      <c r="P420" s="37"/>
      <c r="Q420" s="37">
        <v>1</v>
      </c>
      <c r="R420" s="37"/>
      <c r="S420" s="37"/>
      <c r="T420" s="37"/>
      <c r="U420" s="37"/>
      <c r="V420" s="18" t="s">
        <v>1761</v>
      </c>
      <c r="W420" s="18" t="s">
        <v>70</v>
      </c>
      <c r="X420" s="88" t="s">
        <v>1855</v>
      </c>
      <c r="Y420" s="27" t="s">
        <v>71</v>
      </c>
      <c r="Z420" s="37">
        <v>1</v>
      </c>
      <c r="AA420" s="37"/>
      <c r="AB420" s="37"/>
      <c r="AC420" s="37"/>
      <c r="AD420" s="37"/>
      <c r="AE420" s="37"/>
      <c r="AF420" s="37"/>
      <c r="AG420" s="37">
        <v>1</v>
      </c>
      <c r="AH420" s="37">
        <v>1</v>
      </c>
      <c r="AI420" s="37"/>
      <c r="AJ420" s="37">
        <v>1</v>
      </c>
      <c r="AK420" s="37"/>
      <c r="AL420" s="80">
        <v>20221200025041</v>
      </c>
      <c r="AM420" s="69">
        <v>44673</v>
      </c>
      <c r="AN420" s="84">
        <f>(NETWORKDAYS.INTL(B420,AM420,1,[2]FESTIVOS!B697:B794)-1)</f>
        <v>17</v>
      </c>
    </row>
    <row r="421" spans="1:40" ht="28" hidden="1" x14ac:dyDescent="0.35">
      <c r="A421" s="9">
        <v>20221300024822</v>
      </c>
      <c r="B421" s="10">
        <v>44650</v>
      </c>
      <c r="C421" s="38"/>
      <c r="D421" s="54"/>
      <c r="E421" s="10"/>
      <c r="F421" s="85"/>
      <c r="G421" s="18" t="s">
        <v>1765</v>
      </c>
      <c r="H421" s="52" t="s">
        <v>1766</v>
      </c>
      <c r="I421" s="18" t="s">
        <v>1767</v>
      </c>
      <c r="J421" s="37"/>
      <c r="K421" s="37">
        <v>1</v>
      </c>
      <c r="L421" s="37"/>
      <c r="M421" s="37"/>
      <c r="N421" s="37"/>
      <c r="O421" s="37"/>
      <c r="P421" s="37"/>
      <c r="Q421" s="37">
        <v>1</v>
      </c>
      <c r="R421" s="37"/>
      <c r="S421" s="37"/>
      <c r="T421" s="37"/>
      <c r="U421" s="37"/>
      <c r="V421" s="27" t="s">
        <v>1768</v>
      </c>
      <c r="W421" s="27" t="s">
        <v>53</v>
      </c>
      <c r="X421" s="88" t="s">
        <v>1856</v>
      </c>
      <c r="Y421" s="27" t="s">
        <v>71</v>
      </c>
      <c r="Z421" s="37">
        <v>1</v>
      </c>
      <c r="AA421" s="37"/>
      <c r="AB421" s="37"/>
      <c r="AC421" s="37"/>
      <c r="AD421" s="37"/>
      <c r="AE421" s="37"/>
      <c r="AF421" s="37"/>
      <c r="AG421" s="37">
        <v>1</v>
      </c>
      <c r="AH421" s="37">
        <v>1</v>
      </c>
      <c r="AI421" s="37"/>
      <c r="AJ421" s="37">
        <v>1</v>
      </c>
      <c r="AK421" s="37"/>
      <c r="AL421" s="80">
        <v>20221200025311</v>
      </c>
      <c r="AM421" s="69">
        <v>44673</v>
      </c>
      <c r="AN421" s="84">
        <f>(NETWORKDAYS.INTL(B421,AM421,1,[2]FESTIVOS!B698:B795)-1)</f>
        <v>17</v>
      </c>
    </row>
    <row r="422" spans="1:40" ht="70.25" hidden="1" customHeight="1" x14ac:dyDescent="0.35">
      <c r="A422" s="9">
        <v>20221300025002</v>
      </c>
      <c r="B422" s="10">
        <v>44650</v>
      </c>
      <c r="C422" s="38"/>
      <c r="D422" s="54"/>
      <c r="E422" s="10"/>
      <c r="F422" s="85"/>
      <c r="G422" s="18" t="s">
        <v>1770</v>
      </c>
      <c r="H422" s="52" t="s">
        <v>1769</v>
      </c>
      <c r="I422" s="18" t="s">
        <v>526</v>
      </c>
      <c r="J422" s="37"/>
      <c r="K422" s="37">
        <v>1</v>
      </c>
      <c r="L422" s="37"/>
      <c r="M422" s="37"/>
      <c r="N422" s="37"/>
      <c r="O422" s="37"/>
      <c r="P422" s="37"/>
      <c r="Q422" s="37">
        <v>1</v>
      </c>
      <c r="R422" s="37"/>
      <c r="S422" s="37"/>
      <c r="T422" s="37"/>
      <c r="U422" s="37"/>
      <c r="V422" s="18" t="s">
        <v>72</v>
      </c>
      <c r="W422" s="27" t="s">
        <v>70</v>
      </c>
      <c r="X422" s="88" t="s">
        <v>1860</v>
      </c>
      <c r="Y422" s="27" t="s">
        <v>71</v>
      </c>
      <c r="Z422" s="37">
        <v>1</v>
      </c>
      <c r="AA422" s="37"/>
      <c r="AB422" s="37"/>
      <c r="AC422" s="37"/>
      <c r="AD422" s="37"/>
      <c r="AE422" s="37"/>
      <c r="AF422" s="37"/>
      <c r="AG422" s="37">
        <v>1</v>
      </c>
      <c r="AH422" s="37">
        <v>1</v>
      </c>
      <c r="AI422" s="37"/>
      <c r="AJ422" s="37">
        <v>1</v>
      </c>
      <c r="AK422" s="37"/>
      <c r="AL422" s="80">
        <v>20221200023401</v>
      </c>
      <c r="AM422" s="69">
        <v>44669</v>
      </c>
      <c r="AN422" s="84">
        <f>(NETWORKDAYS.INTL(B422,AM422,1,[2]FESTIVOS!B699:B796)-1)</f>
        <v>13</v>
      </c>
    </row>
    <row r="423" spans="1:40" ht="70.25" hidden="1" customHeight="1" x14ac:dyDescent="0.35">
      <c r="A423" s="9">
        <v>20221300025012</v>
      </c>
      <c r="B423" s="10">
        <v>44650</v>
      </c>
      <c r="C423" s="38"/>
      <c r="D423" s="54"/>
      <c r="E423" s="10"/>
      <c r="F423" s="85"/>
      <c r="G423" s="18" t="s">
        <v>1774</v>
      </c>
      <c r="H423" s="52" t="s">
        <v>1771</v>
      </c>
      <c r="I423" s="18" t="s">
        <v>1772</v>
      </c>
      <c r="J423" s="37"/>
      <c r="K423" s="37">
        <v>1</v>
      </c>
      <c r="L423" s="37"/>
      <c r="M423" s="37"/>
      <c r="N423" s="37"/>
      <c r="O423" s="37"/>
      <c r="P423" s="37"/>
      <c r="Q423" s="37">
        <v>1</v>
      </c>
      <c r="R423" s="37"/>
      <c r="S423" s="37"/>
      <c r="T423" s="37"/>
      <c r="U423" s="37"/>
      <c r="V423" s="27" t="s">
        <v>1773</v>
      </c>
      <c r="W423" s="27" t="s">
        <v>70</v>
      </c>
      <c r="X423" s="88" t="s">
        <v>1857</v>
      </c>
      <c r="Y423" s="27" t="s">
        <v>71</v>
      </c>
      <c r="Z423" s="37">
        <v>1</v>
      </c>
      <c r="AA423" s="37"/>
      <c r="AB423" s="37"/>
      <c r="AC423" s="37"/>
      <c r="AD423" s="37"/>
      <c r="AE423" s="37"/>
      <c r="AF423" s="37"/>
      <c r="AG423" s="37">
        <v>1</v>
      </c>
      <c r="AH423" s="37">
        <v>1</v>
      </c>
      <c r="AI423" s="37"/>
      <c r="AJ423" s="37">
        <v>1</v>
      </c>
      <c r="AK423" s="37"/>
      <c r="AL423" s="80">
        <v>20221200025091</v>
      </c>
      <c r="AM423" s="69">
        <v>44673</v>
      </c>
      <c r="AN423" s="84">
        <f>(NETWORKDAYS.INTL(B423,AM423,1,[2]FESTIVOS!B700:B797)-1)</f>
        <v>17</v>
      </c>
    </row>
    <row r="424" spans="1:40" ht="70.25" hidden="1" customHeight="1" x14ac:dyDescent="0.35">
      <c r="A424" s="9">
        <v>20221400025982</v>
      </c>
      <c r="B424" s="10">
        <v>44652</v>
      </c>
      <c r="C424" s="38"/>
      <c r="D424" s="54"/>
      <c r="E424" s="10"/>
      <c r="F424" s="85"/>
      <c r="G424" s="18" t="s">
        <v>1775</v>
      </c>
      <c r="H424" s="52" t="s">
        <v>1776</v>
      </c>
      <c r="I424" s="18" t="s">
        <v>1777</v>
      </c>
      <c r="J424" s="37"/>
      <c r="K424" s="37">
        <v>1</v>
      </c>
      <c r="L424" s="37"/>
      <c r="M424" s="37"/>
      <c r="N424" s="37"/>
      <c r="O424" s="37"/>
      <c r="P424" s="37"/>
      <c r="Q424" s="37">
        <v>1</v>
      </c>
      <c r="R424" s="37"/>
      <c r="S424" s="37"/>
      <c r="T424" s="37"/>
      <c r="U424" s="37"/>
      <c r="V424" s="27" t="s">
        <v>72</v>
      </c>
      <c r="W424" s="27" t="s">
        <v>70</v>
      </c>
      <c r="X424" s="88" t="s">
        <v>1861</v>
      </c>
      <c r="Y424" s="27" t="s">
        <v>71</v>
      </c>
      <c r="Z424" s="37">
        <v>1</v>
      </c>
      <c r="AA424" s="37"/>
      <c r="AB424" s="37"/>
      <c r="AC424" s="37"/>
      <c r="AD424" s="37"/>
      <c r="AE424" s="37"/>
      <c r="AF424" s="37"/>
      <c r="AG424" s="37">
        <v>1</v>
      </c>
      <c r="AH424" s="37">
        <v>1</v>
      </c>
      <c r="AI424" s="37"/>
      <c r="AJ424" s="37">
        <v>1</v>
      </c>
      <c r="AK424" s="37"/>
      <c r="AL424" s="80">
        <v>20221200024171</v>
      </c>
      <c r="AM424" s="69">
        <v>44671</v>
      </c>
      <c r="AN424" s="84">
        <f>(NETWORKDAYS.INTL(B424,AM424,1,[2]FESTIVOS!B701:B798)-1)</f>
        <v>13</v>
      </c>
    </row>
    <row r="425" spans="1:40" ht="70.25" hidden="1" customHeight="1" x14ac:dyDescent="0.35">
      <c r="A425" s="9">
        <v>20221300025942</v>
      </c>
      <c r="B425" s="10">
        <v>44655</v>
      </c>
      <c r="C425" s="38"/>
      <c r="D425" s="54"/>
      <c r="E425" s="10"/>
      <c r="F425" s="85"/>
      <c r="G425" s="18" t="s">
        <v>1778</v>
      </c>
      <c r="H425" s="52" t="s">
        <v>1779</v>
      </c>
      <c r="I425" s="18" t="s">
        <v>1780</v>
      </c>
      <c r="J425" s="37"/>
      <c r="K425" s="37">
        <v>1</v>
      </c>
      <c r="L425" s="37"/>
      <c r="M425" s="37"/>
      <c r="N425" s="37"/>
      <c r="O425" s="37"/>
      <c r="P425" s="37"/>
      <c r="Q425" s="37">
        <v>1</v>
      </c>
      <c r="R425" s="37"/>
      <c r="S425" s="37"/>
      <c r="T425" s="37"/>
      <c r="U425" s="37"/>
      <c r="V425" s="27" t="s">
        <v>1773</v>
      </c>
      <c r="W425" s="27" t="s">
        <v>70</v>
      </c>
      <c r="X425" s="88" t="s">
        <v>1692</v>
      </c>
      <c r="Y425" s="27" t="s">
        <v>71</v>
      </c>
      <c r="Z425" s="37">
        <v>1</v>
      </c>
      <c r="AA425" s="37"/>
      <c r="AB425" s="37"/>
      <c r="AC425" s="37"/>
      <c r="AD425" s="37"/>
      <c r="AE425" s="37"/>
      <c r="AF425" s="37"/>
      <c r="AG425" s="37">
        <v>1</v>
      </c>
      <c r="AH425" s="37">
        <v>1</v>
      </c>
      <c r="AI425" s="37"/>
      <c r="AJ425" s="37">
        <v>1</v>
      </c>
      <c r="AK425" s="37"/>
      <c r="AL425" s="80">
        <v>20221200023011</v>
      </c>
      <c r="AM425" s="69">
        <v>44659</v>
      </c>
      <c r="AN425" s="84">
        <f>(NETWORKDAYS.INTL(B425,AM425,1,[2]FESTIVOS!B702:B799)-1)</f>
        <v>4</v>
      </c>
    </row>
    <row r="426" spans="1:40" ht="70.25" hidden="1" customHeight="1" x14ac:dyDescent="0.35">
      <c r="A426" s="9">
        <v>20221300025932</v>
      </c>
      <c r="B426" s="10">
        <v>44655</v>
      </c>
      <c r="C426" s="38"/>
      <c r="D426" s="54"/>
      <c r="E426" s="10"/>
      <c r="F426" s="55"/>
      <c r="G426" s="18" t="s">
        <v>1781</v>
      </c>
      <c r="H426" s="52" t="s">
        <v>1782</v>
      </c>
      <c r="I426" s="18" t="s">
        <v>1783</v>
      </c>
      <c r="J426" s="37"/>
      <c r="K426" s="37">
        <v>1</v>
      </c>
      <c r="L426" s="37"/>
      <c r="M426" s="37"/>
      <c r="N426" s="37"/>
      <c r="O426" s="37"/>
      <c r="P426" s="37"/>
      <c r="Q426" s="37">
        <v>1</v>
      </c>
      <c r="R426" s="37"/>
      <c r="S426" s="37"/>
      <c r="T426" s="37"/>
      <c r="U426" s="37"/>
      <c r="V426" s="27" t="s">
        <v>1784</v>
      </c>
      <c r="W426" s="27" t="s">
        <v>70</v>
      </c>
      <c r="X426" s="88" t="s">
        <v>1692</v>
      </c>
      <c r="Y426" s="27" t="s">
        <v>71</v>
      </c>
      <c r="Z426" s="37">
        <v>1</v>
      </c>
      <c r="AA426" s="37"/>
      <c r="AB426" s="37"/>
      <c r="AC426" s="37"/>
      <c r="AD426" s="37"/>
      <c r="AE426" s="37"/>
      <c r="AF426" s="37"/>
      <c r="AG426" s="37">
        <v>1</v>
      </c>
      <c r="AH426" s="37">
        <v>1</v>
      </c>
      <c r="AI426" s="37"/>
      <c r="AJ426" s="37">
        <v>1</v>
      </c>
      <c r="AK426" s="37"/>
      <c r="AL426" s="80">
        <v>20221200022991</v>
      </c>
      <c r="AM426" s="69">
        <v>44659</v>
      </c>
      <c r="AN426" s="84">
        <f>(NETWORKDAYS.INTL(B426,AM426,1,[2]FESTIVOS!B689:B786)-1)</f>
        <v>4</v>
      </c>
    </row>
    <row r="427" spans="1:40" ht="70.25" hidden="1" customHeight="1" x14ac:dyDescent="0.35">
      <c r="A427" s="9">
        <v>20221300025922</v>
      </c>
      <c r="B427" s="10">
        <v>44655</v>
      </c>
      <c r="C427" s="101"/>
      <c r="D427" s="54"/>
      <c r="E427" s="10"/>
      <c r="F427" s="55"/>
      <c r="G427" s="18" t="s">
        <v>1791</v>
      </c>
      <c r="H427" s="52" t="s">
        <v>1785</v>
      </c>
      <c r="I427" s="18" t="s">
        <v>1786</v>
      </c>
      <c r="J427" s="37"/>
      <c r="K427" s="37">
        <v>1</v>
      </c>
      <c r="L427" s="37"/>
      <c r="M427" s="37"/>
      <c r="N427" s="37"/>
      <c r="O427" s="37"/>
      <c r="P427" s="37"/>
      <c r="Q427" s="37">
        <v>1</v>
      </c>
      <c r="R427" s="37"/>
      <c r="S427" s="37"/>
      <c r="T427" s="37"/>
      <c r="U427" s="37"/>
      <c r="V427" s="27" t="s">
        <v>1773</v>
      </c>
      <c r="W427" s="27" t="s">
        <v>70</v>
      </c>
      <c r="X427" s="88" t="s">
        <v>1692</v>
      </c>
      <c r="Y427" s="27" t="s">
        <v>71</v>
      </c>
      <c r="Z427" s="37">
        <v>1</v>
      </c>
      <c r="AA427" s="37"/>
      <c r="AB427" s="37"/>
      <c r="AC427" s="37"/>
      <c r="AD427" s="37"/>
      <c r="AE427" s="37"/>
      <c r="AF427" s="37"/>
      <c r="AG427" s="37">
        <v>1</v>
      </c>
      <c r="AH427" s="37">
        <v>1</v>
      </c>
      <c r="AI427" s="37"/>
      <c r="AJ427" s="37">
        <v>1</v>
      </c>
      <c r="AK427" s="37"/>
      <c r="AL427" s="80">
        <v>20221200022981</v>
      </c>
      <c r="AM427" s="69">
        <v>44659</v>
      </c>
      <c r="AN427" s="84">
        <f>(NETWORKDAYS.INTL(B427,AM427,1,[2]FESTIVOS!B690:B787)-1)</f>
        <v>4</v>
      </c>
    </row>
    <row r="428" spans="1:40" ht="70.25" hidden="1" customHeight="1" x14ac:dyDescent="0.35">
      <c r="A428" s="9">
        <v>20221400026502</v>
      </c>
      <c r="B428" s="10">
        <v>44655</v>
      </c>
      <c r="C428" s="101"/>
      <c r="D428" s="54"/>
      <c r="E428" s="10"/>
      <c r="F428" s="55"/>
      <c r="G428" s="18" t="s">
        <v>1720</v>
      </c>
      <c r="H428" s="52">
        <v>9006012698</v>
      </c>
      <c r="I428" s="18" t="s">
        <v>1721</v>
      </c>
      <c r="J428" s="37"/>
      <c r="K428" s="37">
        <v>1</v>
      </c>
      <c r="L428" s="37"/>
      <c r="M428" s="37"/>
      <c r="N428" s="37"/>
      <c r="O428" s="37"/>
      <c r="P428" s="37"/>
      <c r="Q428" s="37">
        <v>1</v>
      </c>
      <c r="R428" s="37"/>
      <c r="S428" s="37"/>
      <c r="T428" s="37"/>
      <c r="U428" s="37"/>
      <c r="V428" s="27" t="s">
        <v>1787</v>
      </c>
      <c r="W428" s="27" t="s">
        <v>53</v>
      </c>
      <c r="X428" s="88" t="s">
        <v>1733</v>
      </c>
      <c r="Y428" s="27" t="s">
        <v>71</v>
      </c>
      <c r="Z428" s="37">
        <v>1</v>
      </c>
      <c r="AA428" s="37"/>
      <c r="AB428" s="37"/>
      <c r="AC428" s="37"/>
      <c r="AD428" s="37"/>
      <c r="AE428" s="37"/>
      <c r="AF428" s="37"/>
      <c r="AG428" s="37">
        <v>1</v>
      </c>
      <c r="AH428" s="37">
        <v>1</v>
      </c>
      <c r="AI428" s="37"/>
      <c r="AJ428" s="37"/>
      <c r="AK428" s="37"/>
      <c r="AL428" s="80">
        <v>0</v>
      </c>
      <c r="AM428" s="69">
        <v>44655</v>
      </c>
      <c r="AN428" s="84">
        <f>(NETWORKDAYS.INTL(B428,AM428,1,[2]FESTIVOS!B691:B788)-1)</f>
        <v>0</v>
      </c>
    </row>
    <row r="429" spans="1:40" ht="70.25" hidden="1" customHeight="1" x14ac:dyDescent="0.35">
      <c r="A429" s="9">
        <v>20221300028662</v>
      </c>
      <c r="B429" s="10">
        <v>44658</v>
      </c>
      <c r="C429" s="101"/>
      <c r="D429" s="54"/>
      <c r="E429" s="10"/>
      <c r="F429" s="55"/>
      <c r="G429" s="18" t="s">
        <v>1793</v>
      </c>
      <c r="H429" s="52" t="s">
        <v>1788</v>
      </c>
      <c r="I429" s="18" t="s">
        <v>1789</v>
      </c>
      <c r="J429" s="37"/>
      <c r="K429" s="37">
        <v>1</v>
      </c>
      <c r="L429" s="37"/>
      <c r="M429" s="37"/>
      <c r="N429" s="37"/>
      <c r="O429" s="37"/>
      <c r="P429" s="37"/>
      <c r="Q429" s="37">
        <v>1</v>
      </c>
      <c r="R429" s="37"/>
      <c r="S429" s="37"/>
      <c r="T429" s="37"/>
      <c r="U429" s="37"/>
      <c r="V429" s="27" t="s">
        <v>1790</v>
      </c>
      <c r="W429" s="27" t="s">
        <v>70</v>
      </c>
      <c r="X429" s="88" t="s">
        <v>1858</v>
      </c>
      <c r="Y429" s="27" t="s">
        <v>71</v>
      </c>
      <c r="Z429" s="37">
        <v>1</v>
      </c>
      <c r="AA429" s="37"/>
      <c r="AB429" s="37"/>
      <c r="AC429" s="37"/>
      <c r="AD429" s="37"/>
      <c r="AE429" s="37"/>
      <c r="AF429" s="37"/>
      <c r="AG429" s="37">
        <v>1</v>
      </c>
      <c r="AH429" s="37">
        <v>1</v>
      </c>
      <c r="AI429" s="37"/>
      <c r="AJ429" s="37">
        <v>1</v>
      </c>
      <c r="AK429" s="37"/>
      <c r="AL429" s="80">
        <v>20221200025061</v>
      </c>
      <c r="AM429" s="69">
        <v>44673</v>
      </c>
      <c r="AN429" s="84">
        <f>(NETWORKDAYS.INTL(B429,AM429,1,[2]FESTIVOS!B692:B789)-1)</f>
        <v>11</v>
      </c>
    </row>
    <row r="430" spans="1:40" ht="70.25" hidden="1" customHeight="1" x14ac:dyDescent="0.35">
      <c r="A430" s="9">
        <v>20221300028762</v>
      </c>
      <c r="B430" s="10">
        <v>44658</v>
      </c>
      <c r="C430" s="101"/>
      <c r="D430" s="54"/>
      <c r="E430" s="10"/>
      <c r="F430" s="55"/>
      <c r="G430" s="18" t="s">
        <v>1792</v>
      </c>
      <c r="H430" s="52" t="s">
        <v>1794</v>
      </c>
      <c r="I430" s="18" t="s">
        <v>1795</v>
      </c>
      <c r="J430" s="37"/>
      <c r="K430" s="37">
        <v>1</v>
      </c>
      <c r="L430" s="37"/>
      <c r="M430" s="37"/>
      <c r="N430" s="37"/>
      <c r="O430" s="37"/>
      <c r="P430" s="37"/>
      <c r="Q430" s="37">
        <v>1</v>
      </c>
      <c r="R430" s="37"/>
      <c r="S430" s="37"/>
      <c r="T430" s="37"/>
      <c r="U430" s="37"/>
      <c r="V430" s="27" t="s">
        <v>1773</v>
      </c>
      <c r="W430" s="27" t="s">
        <v>70</v>
      </c>
      <c r="X430" s="88" t="s">
        <v>1859</v>
      </c>
      <c r="Y430" s="27" t="s">
        <v>71</v>
      </c>
      <c r="Z430" s="37">
        <v>1</v>
      </c>
      <c r="AA430" s="37"/>
      <c r="AB430" s="37"/>
      <c r="AC430" s="37"/>
      <c r="AD430" s="37"/>
      <c r="AE430" s="37"/>
      <c r="AF430" s="37"/>
      <c r="AG430" s="37">
        <v>1</v>
      </c>
      <c r="AH430" s="37">
        <v>1</v>
      </c>
      <c r="AI430" s="37"/>
      <c r="AJ430" s="37">
        <v>1</v>
      </c>
      <c r="AK430" s="37"/>
      <c r="AL430" s="80">
        <v>20221200025071</v>
      </c>
      <c r="AM430" s="69">
        <v>44673</v>
      </c>
      <c r="AN430" s="84">
        <f>(NETWORKDAYS.INTL(B430,AM430,1,[2]FESTIVOS!B693:B790)-1)</f>
        <v>11</v>
      </c>
    </row>
    <row r="431" spans="1:40" ht="70.25" hidden="1" customHeight="1" x14ac:dyDescent="0.35">
      <c r="A431" s="9">
        <v>20221300030052</v>
      </c>
      <c r="B431" s="10">
        <v>44669</v>
      </c>
      <c r="C431" s="101"/>
      <c r="D431" s="54"/>
      <c r="E431" s="10"/>
      <c r="F431" s="55"/>
      <c r="G431" s="18" t="s">
        <v>1797</v>
      </c>
      <c r="H431" s="52" t="s">
        <v>1798</v>
      </c>
      <c r="I431" s="18" t="s">
        <v>1799</v>
      </c>
      <c r="J431" s="37"/>
      <c r="K431" s="37">
        <v>1</v>
      </c>
      <c r="L431" s="37"/>
      <c r="M431" s="37"/>
      <c r="N431" s="37"/>
      <c r="O431" s="37"/>
      <c r="P431" s="37"/>
      <c r="Q431" s="37">
        <v>1</v>
      </c>
      <c r="R431" s="37"/>
      <c r="S431" s="37"/>
      <c r="T431" s="37"/>
      <c r="U431" s="37"/>
      <c r="V431" s="27" t="s">
        <v>1800</v>
      </c>
      <c r="W431" s="27" t="s">
        <v>70</v>
      </c>
      <c r="X431" s="88" t="s">
        <v>1692</v>
      </c>
      <c r="Y431" s="27" t="s">
        <v>71</v>
      </c>
      <c r="Z431" s="37">
        <v>1</v>
      </c>
      <c r="AA431" s="37"/>
      <c r="AB431" s="37"/>
      <c r="AC431" s="37"/>
      <c r="AD431" s="37"/>
      <c r="AE431" s="37"/>
      <c r="AF431" s="37"/>
      <c r="AG431" s="37">
        <v>1</v>
      </c>
      <c r="AH431" s="37">
        <v>1</v>
      </c>
      <c r="AI431" s="37"/>
      <c r="AJ431" s="37">
        <v>1</v>
      </c>
      <c r="AK431" s="37"/>
      <c r="AL431" s="80">
        <v>20221200025751</v>
      </c>
      <c r="AM431" s="69">
        <v>44676</v>
      </c>
      <c r="AN431" s="84">
        <f>(NETWORKDAYS.INTL(B431,AM431,1,[2]FESTIVOS!B694:B791)-1)</f>
        <v>5</v>
      </c>
    </row>
    <row r="432" spans="1:40" ht="70.25" hidden="1" customHeight="1" x14ac:dyDescent="0.35">
      <c r="A432" s="9">
        <v>20221300029772</v>
      </c>
      <c r="B432" s="10">
        <v>44659</v>
      </c>
      <c r="C432" s="101"/>
      <c r="D432" s="54"/>
      <c r="E432" s="10"/>
      <c r="F432" s="55"/>
      <c r="G432" s="18" t="s">
        <v>1801</v>
      </c>
      <c r="H432" s="52" t="s">
        <v>1802</v>
      </c>
      <c r="I432" s="18" t="s">
        <v>1803</v>
      </c>
      <c r="J432" s="37"/>
      <c r="K432" s="37">
        <v>1</v>
      </c>
      <c r="L432" s="37"/>
      <c r="M432" s="37"/>
      <c r="N432" s="37"/>
      <c r="O432" s="37"/>
      <c r="P432" s="37"/>
      <c r="Q432" s="37">
        <v>1</v>
      </c>
      <c r="R432" s="37"/>
      <c r="S432" s="37"/>
      <c r="T432" s="37"/>
      <c r="U432" s="37"/>
      <c r="V432" s="27" t="s">
        <v>1773</v>
      </c>
      <c r="W432" s="27" t="s">
        <v>70</v>
      </c>
      <c r="X432" s="88" t="s">
        <v>1896</v>
      </c>
      <c r="Y432" s="27" t="s">
        <v>71</v>
      </c>
      <c r="Z432" s="37">
        <v>1</v>
      </c>
      <c r="AA432" s="37"/>
      <c r="AB432" s="37"/>
      <c r="AC432" s="37"/>
      <c r="AD432" s="37"/>
      <c r="AE432" s="37"/>
      <c r="AF432" s="37"/>
      <c r="AG432" s="37">
        <v>1</v>
      </c>
      <c r="AH432" s="37">
        <v>1</v>
      </c>
      <c r="AI432" s="37"/>
      <c r="AJ432" s="37">
        <v>1</v>
      </c>
      <c r="AK432" s="37"/>
      <c r="AL432" s="80">
        <v>20221200027981</v>
      </c>
      <c r="AM432" s="69">
        <v>44684</v>
      </c>
      <c r="AN432" s="84">
        <f>(NETWORKDAYS.INTL(B432,AM432,1,[2]FESTIVOS!B695:B792)-1)</f>
        <v>17</v>
      </c>
    </row>
    <row r="433" spans="1:40" ht="70.25" hidden="1" customHeight="1" x14ac:dyDescent="0.35">
      <c r="A433" s="9">
        <v>20221300029352</v>
      </c>
      <c r="B433" s="10">
        <v>44659</v>
      </c>
      <c r="C433" s="101"/>
      <c r="D433" s="54"/>
      <c r="E433" s="10"/>
      <c r="F433" s="55"/>
      <c r="G433" s="18" t="s">
        <v>1804</v>
      </c>
      <c r="H433" s="52" t="s">
        <v>1805</v>
      </c>
      <c r="I433" s="18" t="s">
        <v>1806</v>
      </c>
      <c r="J433" s="37"/>
      <c r="K433" s="37">
        <v>1</v>
      </c>
      <c r="L433" s="37"/>
      <c r="M433" s="37"/>
      <c r="N433" s="37"/>
      <c r="O433" s="37"/>
      <c r="P433" s="37"/>
      <c r="Q433" s="37">
        <v>1</v>
      </c>
      <c r="R433" s="37"/>
      <c r="S433" s="37"/>
      <c r="T433" s="37"/>
      <c r="U433" s="37"/>
      <c r="V433" s="27" t="s">
        <v>1773</v>
      </c>
      <c r="W433" s="27" t="s">
        <v>70</v>
      </c>
      <c r="X433" s="88" t="s">
        <v>1692</v>
      </c>
      <c r="Y433" s="27" t="s">
        <v>71</v>
      </c>
      <c r="Z433" s="37">
        <v>1</v>
      </c>
      <c r="AA433" s="37"/>
      <c r="AB433" s="37"/>
      <c r="AC433" s="37"/>
      <c r="AD433" s="37"/>
      <c r="AE433" s="37"/>
      <c r="AF433" s="37"/>
      <c r="AG433" s="37">
        <v>1</v>
      </c>
      <c r="AH433" s="37">
        <v>1</v>
      </c>
      <c r="AI433" s="37"/>
      <c r="AJ433" s="37">
        <v>1</v>
      </c>
      <c r="AK433" s="37"/>
      <c r="AL433" s="80">
        <v>20221200027971</v>
      </c>
      <c r="AM433" s="69">
        <v>44684</v>
      </c>
      <c r="AN433" s="84">
        <f>(NETWORKDAYS.INTL(B433,AM433,1,[2]FESTIVOS!B696:B793)-1)</f>
        <v>17</v>
      </c>
    </row>
    <row r="434" spans="1:40" ht="70.25" hidden="1" customHeight="1" x14ac:dyDescent="0.35">
      <c r="A434" s="9">
        <v>20221300029292</v>
      </c>
      <c r="B434" s="10">
        <v>44659</v>
      </c>
      <c r="C434" s="101"/>
      <c r="D434" s="54"/>
      <c r="E434" s="10"/>
      <c r="F434" s="55"/>
      <c r="G434" s="18" t="s">
        <v>1807</v>
      </c>
      <c r="H434" s="52" t="s">
        <v>1808</v>
      </c>
      <c r="I434" s="18" t="s">
        <v>402</v>
      </c>
      <c r="J434" s="37"/>
      <c r="K434" s="37">
        <v>1</v>
      </c>
      <c r="L434" s="37"/>
      <c r="M434" s="37"/>
      <c r="N434" s="37"/>
      <c r="O434" s="37"/>
      <c r="P434" s="37"/>
      <c r="Q434" s="37">
        <v>1</v>
      </c>
      <c r="R434" s="37"/>
      <c r="S434" s="37"/>
      <c r="T434" s="37"/>
      <c r="U434" s="37"/>
      <c r="V434" s="27" t="s">
        <v>1790</v>
      </c>
      <c r="W434" s="27" t="s">
        <v>70</v>
      </c>
      <c r="X434" s="88" t="s">
        <v>1692</v>
      </c>
      <c r="Y434" s="27" t="s">
        <v>71</v>
      </c>
      <c r="Z434" s="37">
        <v>1</v>
      </c>
      <c r="AA434" s="37"/>
      <c r="AB434" s="37"/>
      <c r="AC434" s="37"/>
      <c r="AD434" s="37"/>
      <c r="AE434" s="37"/>
      <c r="AF434" s="37"/>
      <c r="AG434" s="37">
        <v>1</v>
      </c>
      <c r="AH434" s="37">
        <v>1</v>
      </c>
      <c r="AI434" s="37"/>
      <c r="AJ434" s="37">
        <v>1</v>
      </c>
      <c r="AK434" s="37"/>
      <c r="AL434" s="80">
        <v>20221200027961</v>
      </c>
      <c r="AM434" s="69">
        <v>44684</v>
      </c>
      <c r="AN434" s="84">
        <f>(NETWORKDAYS.INTL(B434,AM434,1,[2]FESTIVOS!B697:B794)-1)</f>
        <v>17</v>
      </c>
    </row>
    <row r="435" spans="1:40" ht="70.25" hidden="1" customHeight="1" x14ac:dyDescent="0.35">
      <c r="A435" s="9">
        <v>20221300030662</v>
      </c>
      <c r="B435" s="10">
        <v>44669</v>
      </c>
      <c r="C435" s="101"/>
      <c r="D435" s="54"/>
      <c r="E435" s="10"/>
      <c r="F435" s="55"/>
      <c r="G435" s="18" t="s">
        <v>1813</v>
      </c>
      <c r="H435" s="52" t="s">
        <v>1814</v>
      </c>
      <c r="I435" s="18" t="s">
        <v>1815</v>
      </c>
      <c r="J435" s="37"/>
      <c r="K435" s="37">
        <v>1</v>
      </c>
      <c r="L435" s="37"/>
      <c r="M435" s="37"/>
      <c r="N435" s="37"/>
      <c r="O435" s="37"/>
      <c r="P435" s="37"/>
      <c r="Q435" s="37">
        <v>1</v>
      </c>
      <c r="R435" s="37"/>
      <c r="S435" s="37"/>
      <c r="T435" s="37"/>
      <c r="U435" s="37"/>
      <c r="V435" s="27" t="s">
        <v>1812</v>
      </c>
      <c r="W435" s="27" t="s">
        <v>70</v>
      </c>
      <c r="X435" s="88" t="s">
        <v>1692</v>
      </c>
      <c r="Y435" s="27" t="s">
        <v>71</v>
      </c>
      <c r="Z435" s="37">
        <v>1</v>
      </c>
      <c r="AA435" s="37"/>
      <c r="AB435" s="37"/>
      <c r="AC435" s="37"/>
      <c r="AD435" s="37"/>
      <c r="AE435" s="37"/>
      <c r="AF435" s="37"/>
      <c r="AG435" s="37">
        <v>1</v>
      </c>
      <c r="AH435" s="37">
        <v>1</v>
      </c>
      <c r="AI435" s="37"/>
      <c r="AJ435" s="37">
        <v>1</v>
      </c>
      <c r="AK435" s="37"/>
      <c r="AL435" s="80">
        <v>202212027991</v>
      </c>
      <c r="AM435" s="69">
        <v>44684</v>
      </c>
      <c r="AN435" s="84">
        <f>(NETWORKDAYS.INTL(B435,AM435,1,[2]FESTIVOS!B698:B795)-1)</f>
        <v>11</v>
      </c>
    </row>
    <row r="436" spans="1:40" ht="70.25" hidden="1" customHeight="1" x14ac:dyDescent="0.35">
      <c r="A436" s="9">
        <v>20221300030692</v>
      </c>
      <c r="B436" s="10">
        <v>44669</v>
      </c>
      <c r="C436" s="101"/>
      <c r="D436" s="54"/>
      <c r="E436" s="10"/>
      <c r="F436" s="55"/>
      <c r="G436" s="18" t="s">
        <v>1816</v>
      </c>
      <c r="H436" s="52" t="s">
        <v>1819</v>
      </c>
      <c r="I436" s="18" t="s">
        <v>1817</v>
      </c>
      <c r="J436" s="37"/>
      <c r="K436" s="37">
        <v>1</v>
      </c>
      <c r="L436" s="37"/>
      <c r="M436" s="37"/>
      <c r="N436" s="37"/>
      <c r="O436" s="37"/>
      <c r="P436" s="37"/>
      <c r="Q436" s="37">
        <v>1</v>
      </c>
      <c r="R436" s="37"/>
      <c r="S436" s="37"/>
      <c r="T436" s="37"/>
      <c r="U436" s="37"/>
      <c r="V436" s="27" t="s">
        <v>1812</v>
      </c>
      <c r="W436" s="27" t="s">
        <v>70</v>
      </c>
      <c r="X436" s="88" t="s">
        <v>1692</v>
      </c>
      <c r="Y436" s="27" t="s">
        <v>71</v>
      </c>
      <c r="Z436" s="37">
        <v>1</v>
      </c>
      <c r="AA436" s="37"/>
      <c r="AB436" s="37"/>
      <c r="AC436" s="37"/>
      <c r="AD436" s="37"/>
      <c r="AE436" s="37"/>
      <c r="AF436" s="37"/>
      <c r="AG436" s="37">
        <v>1</v>
      </c>
      <c r="AH436" s="37">
        <v>1</v>
      </c>
      <c r="AI436" s="37"/>
      <c r="AJ436" s="37">
        <v>1</v>
      </c>
      <c r="AK436" s="37"/>
      <c r="AL436" s="80">
        <v>20221200028001</v>
      </c>
      <c r="AM436" s="69">
        <v>44684</v>
      </c>
      <c r="AN436" s="84">
        <f>(NETWORKDAYS.INTL(B436,AM436,1,[2]FESTIVOS!B699:B796)-1)</f>
        <v>11</v>
      </c>
    </row>
    <row r="437" spans="1:40" ht="70.25" hidden="1" customHeight="1" x14ac:dyDescent="0.35">
      <c r="A437" s="9">
        <v>20221300030732</v>
      </c>
      <c r="B437" s="10">
        <v>44669</v>
      </c>
      <c r="C437" s="101"/>
      <c r="D437" s="54"/>
      <c r="E437" s="10"/>
      <c r="F437" s="55"/>
      <c r="G437" s="18" t="s">
        <v>1818</v>
      </c>
      <c r="H437" s="52" t="s">
        <v>1820</v>
      </c>
      <c r="I437" s="18" t="s">
        <v>1095</v>
      </c>
      <c r="J437" s="37"/>
      <c r="K437" s="37">
        <v>1</v>
      </c>
      <c r="L437" s="37"/>
      <c r="M437" s="37"/>
      <c r="N437" s="37"/>
      <c r="O437" s="37"/>
      <c r="P437" s="37"/>
      <c r="Q437" s="37">
        <v>1</v>
      </c>
      <c r="R437" s="37"/>
      <c r="S437" s="37"/>
      <c r="T437" s="37"/>
      <c r="U437" s="37"/>
      <c r="V437" s="27" t="s">
        <v>1821</v>
      </c>
      <c r="W437" s="27" t="s">
        <v>70</v>
      </c>
      <c r="X437" s="88" t="s">
        <v>1692</v>
      </c>
      <c r="Y437" s="27" t="s">
        <v>71</v>
      </c>
      <c r="Z437" s="37">
        <v>1</v>
      </c>
      <c r="AA437" s="37"/>
      <c r="AB437" s="37"/>
      <c r="AC437" s="37"/>
      <c r="AD437" s="37"/>
      <c r="AE437" s="37"/>
      <c r="AF437" s="37"/>
      <c r="AG437" s="37">
        <v>1</v>
      </c>
      <c r="AH437" s="37">
        <v>1</v>
      </c>
      <c r="AI437" s="37"/>
      <c r="AJ437" s="37">
        <v>1</v>
      </c>
      <c r="AK437" s="37"/>
      <c r="AL437" s="80">
        <v>20221200028011</v>
      </c>
      <c r="AM437" s="69">
        <v>44684</v>
      </c>
      <c r="AN437" s="84">
        <f>(NETWORKDAYS.INTL(B437,AM437,1,[2]FESTIVOS!B700:B797)-1)</f>
        <v>11</v>
      </c>
    </row>
    <row r="438" spans="1:40" ht="42" hidden="1" x14ac:dyDescent="0.35">
      <c r="A438" s="9">
        <v>20221300030982</v>
      </c>
      <c r="B438" s="10">
        <v>44670</v>
      </c>
      <c r="C438" s="101"/>
      <c r="D438" s="54"/>
      <c r="E438" s="10"/>
      <c r="F438" s="55"/>
      <c r="G438" s="18" t="s">
        <v>1809</v>
      </c>
      <c r="H438" s="52" t="s">
        <v>1810</v>
      </c>
      <c r="I438" s="18" t="s">
        <v>1811</v>
      </c>
      <c r="J438" s="37"/>
      <c r="K438" s="37">
        <v>1</v>
      </c>
      <c r="L438" s="37"/>
      <c r="M438" s="37"/>
      <c r="N438" s="37"/>
      <c r="O438" s="37"/>
      <c r="P438" s="37"/>
      <c r="Q438" s="37">
        <v>1</v>
      </c>
      <c r="R438" s="37"/>
      <c r="S438" s="37"/>
      <c r="T438" s="37"/>
      <c r="U438" s="37"/>
      <c r="V438" s="27" t="s">
        <v>1812</v>
      </c>
      <c r="W438" s="27" t="s">
        <v>70</v>
      </c>
      <c r="X438" s="88" t="s">
        <v>1692</v>
      </c>
      <c r="Y438" s="27" t="s">
        <v>71</v>
      </c>
      <c r="Z438" s="37">
        <v>1</v>
      </c>
      <c r="AA438" s="37"/>
      <c r="AB438" s="37"/>
      <c r="AC438" s="37"/>
      <c r="AD438" s="37"/>
      <c r="AE438" s="37"/>
      <c r="AF438" s="37"/>
      <c r="AG438" s="37">
        <v>1</v>
      </c>
      <c r="AH438" s="37">
        <v>1</v>
      </c>
      <c r="AI438" s="37"/>
      <c r="AJ438" s="37">
        <v>1</v>
      </c>
      <c r="AK438" s="37"/>
      <c r="AL438" s="80">
        <v>20221200028021</v>
      </c>
      <c r="AM438" s="69">
        <v>44684</v>
      </c>
      <c r="AN438" s="84">
        <f>(NETWORKDAYS.INTL(B438,AM438,1,[2]FESTIVOS!B698:B795)-1)</f>
        <v>10</v>
      </c>
    </row>
    <row r="439" spans="1:40" ht="28" hidden="1" x14ac:dyDescent="0.35">
      <c r="A439" s="102">
        <v>20221400032252</v>
      </c>
      <c r="B439" s="10">
        <v>44672</v>
      </c>
      <c r="C439" s="101"/>
      <c r="D439" s="54"/>
      <c r="E439" s="10"/>
      <c r="F439" s="55"/>
      <c r="G439" s="18" t="s">
        <v>1720</v>
      </c>
      <c r="H439" s="52">
        <v>9006012698</v>
      </c>
      <c r="I439" s="18" t="s">
        <v>1721</v>
      </c>
      <c r="J439" s="37"/>
      <c r="K439" s="37">
        <v>1</v>
      </c>
      <c r="L439" s="37"/>
      <c r="M439" s="37"/>
      <c r="N439" s="37"/>
      <c r="O439" s="37"/>
      <c r="P439" s="37"/>
      <c r="Q439" s="37">
        <v>1</v>
      </c>
      <c r="R439" s="37"/>
      <c r="S439" s="37"/>
      <c r="T439" s="37"/>
      <c r="U439" s="37"/>
      <c r="V439" s="27" t="s">
        <v>1833</v>
      </c>
      <c r="W439" s="27" t="s">
        <v>53</v>
      </c>
      <c r="X439" s="88" t="s">
        <v>1733</v>
      </c>
      <c r="Y439" s="27" t="s">
        <v>71</v>
      </c>
      <c r="Z439" s="37">
        <v>1</v>
      </c>
      <c r="AA439" s="37"/>
      <c r="AB439" s="37"/>
      <c r="AC439" s="37"/>
      <c r="AD439" s="37"/>
      <c r="AE439" s="37"/>
      <c r="AF439" s="37"/>
      <c r="AG439" s="37">
        <v>1</v>
      </c>
      <c r="AH439" s="37">
        <v>1</v>
      </c>
      <c r="AI439" s="37"/>
      <c r="AJ439" s="37">
        <v>1</v>
      </c>
      <c r="AK439" s="37"/>
      <c r="AL439" s="80">
        <v>0</v>
      </c>
      <c r="AM439" s="69">
        <v>44672</v>
      </c>
      <c r="AN439" s="84">
        <f>(NETWORKDAYS.INTL(B439,AM439,1,[2]FESTIVOS!B699:B796)-1)</f>
        <v>0</v>
      </c>
    </row>
    <row r="440" spans="1:40" ht="28" hidden="1" x14ac:dyDescent="0.35">
      <c r="A440" s="102">
        <v>20221400032112</v>
      </c>
      <c r="B440" s="10">
        <v>44672</v>
      </c>
      <c r="C440" s="101"/>
      <c r="D440" s="54"/>
      <c r="E440" s="10"/>
      <c r="F440" s="55"/>
      <c r="G440" s="18" t="s">
        <v>1822</v>
      </c>
      <c r="H440" s="52" t="s">
        <v>1823</v>
      </c>
      <c r="I440" s="18" t="s">
        <v>1824</v>
      </c>
      <c r="J440" s="37"/>
      <c r="K440" s="37">
        <v>1</v>
      </c>
      <c r="L440" s="37"/>
      <c r="M440" s="37"/>
      <c r="N440" s="37"/>
      <c r="O440" s="37"/>
      <c r="P440" s="37"/>
      <c r="Q440" s="37">
        <v>1</v>
      </c>
      <c r="R440" s="37"/>
      <c r="S440" s="37"/>
      <c r="T440" s="37"/>
      <c r="U440" s="37"/>
      <c r="V440" s="27" t="s">
        <v>1825</v>
      </c>
      <c r="W440" s="27" t="s">
        <v>1826</v>
      </c>
      <c r="X440" s="27" t="s">
        <v>1905</v>
      </c>
      <c r="Y440" s="27" t="s">
        <v>71</v>
      </c>
      <c r="Z440" s="37">
        <v>1</v>
      </c>
      <c r="AA440" s="37"/>
      <c r="AB440" s="37"/>
      <c r="AC440" s="37"/>
      <c r="AD440" s="37"/>
      <c r="AE440" s="37">
        <v>1</v>
      </c>
      <c r="AF440" s="37"/>
      <c r="AG440" s="37"/>
      <c r="AH440" s="37">
        <v>1</v>
      </c>
      <c r="AI440" s="37"/>
      <c r="AJ440" s="37">
        <v>1</v>
      </c>
      <c r="AK440" s="37"/>
      <c r="AL440" s="80">
        <v>20221200028611</v>
      </c>
      <c r="AM440" s="69">
        <v>44685</v>
      </c>
      <c r="AN440" s="84">
        <f>(NETWORKDAYS.INTL(B440,AM440,1,[2]FESTIVOS!B699:B796)-1)</f>
        <v>9</v>
      </c>
    </row>
    <row r="441" spans="1:40" ht="28" hidden="1" x14ac:dyDescent="0.35">
      <c r="A441" s="9">
        <v>20221400032112</v>
      </c>
      <c r="B441" s="10">
        <v>44672</v>
      </c>
      <c r="C441" s="101"/>
      <c r="D441" s="54"/>
      <c r="E441" s="10"/>
      <c r="F441" s="55"/>
      <c r="G441" s="18" t="s">
        <v>1827</v>
      </c>
      <c r="H441" s="52" t="s">
        <v>1828</v>
      </c>
      <c r="I441" s="18" t="s">
        <v>1829</v>
      </c>
      <c r="J441" s="37"/>
      <c r="K441" s="37">
        <v>1</v>
      </c>
      <c r="L441" s="37"/>
      <c r="M441" s="37"/>
      <c r="N441" s="37"/>
      <c r="O441" s="37"/>
      <c r="P441" s="37"/>
      <c r="Q441" s="37">
        <v>1</v>
      </c>
      <c r="R441" s="37"/>
      <c r="S441" s="37"/>
      <c r="T441" s="37"/>
      <c r="U441" s="37"/>
      <c r="V441" s="27" t="s">
        <v>1825</v>
      </c>
      <c r="W441" s="27" t="s">
        <v>1826</v>
      </c>
      <c r="X441" s="27" t="s">
        <v>1905</v>
      </c>
      <c r="Y441" s="27" t="s">
        <v>71</v>
      </c>
      <c r="Z441" s="37">
        <v>1</v>
      </c>
      <c r="AA441" s="37"/>
      <c r="AB441" s="37"/>
      <c r="AC441" s="37"/>
      <c r="AD441" s="37"/>
      <c r="AE441" s="37">
        <v>1</v>
      </c>
      <c r="AF441" s="37"/>
      <c r="AG441" s="37"/>
      <c r="AH441" s="37">
        <v>1</v>
      </c>
      <c r="AI441" s="37"/>
      <c r="AJ441" s="37">
        <v>1</v>
      </c>
      <c r="AK441" s="37"/>
      <c r="AL441" s="80">
        <v>20221200028611</v>
      </c>
      <c r="AM441" s="69">
        <v>44685</v>
      </c>
      <c r="AN441" s="84">
        <f>(NETWORKDAYS.INTL(B441,AM441,1,[2]FESTIVOS!B700:B797)-1)</f>
        <v>9</v>
      </c>
    </row>
    <row r="442" spans="1:40" ht="70" hidden="1" x14ac:dyDescent="0.35">
      <c r="A442" s="9">
        <v>20221300032922</v>
      </c>
      <c r="B442" s="10">
        <v>44673</v>
      </c>
      <c r="C442" s="101"/>
      <c r="D442" s="54"/>
      <c r="E442" s="10"/>
      <c r="F442" s="55"/>
      <c r="G442" s="18" t="s">
        <v>1834</v>
      </c>
      <c r="H442" s="52" t="s">
        <v>1835</v>
      </c>
      <c r="I442" s="18" t="s">
        <v>1836</v>
      </c>
      <c r="J442" s="37"/>
      <c r="K442" s="37">
        <v>1</v>
      </c>
      <c r="L442" s="37"/>
      <c r="M442" s="37"/>
      <c r="N442" s="37"/>
      <c r="O442" s="37"/>
      <c r="P442" s="37"/>
      <c r="Q442" s="37">
        <v>1</v>
      </c>
      <c r="R442" s="37"/>
      <c r="S442" s="37"/>
      <c r="T442" s="37"/>
      <c r="U442" s="37"/>
      <c r="V442" s="27" t="s">
        <v>1837</v>
      </c>
      <c r="W442" s="27" t="s">
        <v>70</v>
      </c>
      <c r="X442" s="88" t="s">
        <v>1930</v>
      </c>
      <c r="Y442" s="27" t="s">
        <v>71</v>
      </c>
      <c r="Z442" s="37">
        <v>1</v>
      </c>
      <c r="AA442" s="37"/>
      <c r="AB442" s="37"/>
      <c r="AC442" s="37"/>
      <c r="AD442" s="37"/>
      <c r="AE442" s="37"/>
      <c r="AF442" s="37"/>
      <c r="AG442" s="37">
        <v>1</v>
      </c>
      <c r="AH442" s="37">
        <v>1</v>
      </c>
      <c r="AI442" s="37"/>
      <c r="AJ442" s="37">
        <v>1</v>
      </c>
      <c r="AK442" s="37"/>
      <c r="AL442" s="80">
        <v>20221200032171</v>
      </c>
      <c r="AM442" s="69">
        <v>44694</v>
      </c>
      <c r="AN442" s="84">
        <f>(NETWORKDAYS.INTL(B442,AM442,1,[2]FESTIVOS!B701:B798)-1)</f>
        <v>15</v>
      </c>
    </row>
    <row r="443" spans="1:40" ht="28" hidden="1" x14ac:dyDescent="0.35">
      <c r="A443" s="9">
        <v>20221400032132</v>
      </c>
      <c r="B443" s="10">
        <v>44675</v>
      </c>
      <c r="C443" s="101"/>
      <c r="D443" s="54"/>
      <c r="E443" s="10"/>
      <c r="F443" s="55"/>
      <c r="G443" s="18" t="s">
        <v>1830</v>
      </c>
      <c r="H443" s="52" t="s">
        <v>1831</v>
      </c>
      <c r="I443" s="18" t="s">
        <v>1832</v>
      </c>
      <c r="J443" s="37"/>
      <c r="K443" s="37">
        <v>1</v>
      </c>
      <c r="L443" s="37"/>
      <c r="M443" s="37"/>
      <c r="N443" s="37"/>
      <c r="O443" s="37"/>
      <c r="P443" s="37"/>
      <c r="Q443" s="37">
        <v>1</v>
      </c>
      <c r="R443" s="37"/>
      <c r="S443" s="37"/>
      <c r="T443" s="37"/>
      <c r="U443" s="37"/>
      <c r="V443" s="27" t="s">
        <v>1825</v>
      </c>
      <c r="W443" s="27" t="s">
        <v>1826</v>
      </c>
      <c r="X443" s="27" t="s">
        <v>1905</v>
      </c>
      <c r="Y443" s="27" t="s">
        <v>71</v>
      </c>
      <c r="Z443" s="37">
        <v>1</v>
      </c>
      <c r="AA443" s="37"/>
      <c r="AB443" s="37"/>
      <c r="AC443" s="37"/>
      <c r="AD443" s="37"/>
      <c r="AE443" s="37">
        <v>1</v>
      </c>
      <c r="AF443" s="37"/>
      <c r="AG443" s="37"/>
      <c r="AH443" s="37">
        <v>1</v>
      </c>
      <c r="AI443" s="37"/>
      <c r="AJ443" s="37">
        <v>1</v>
      </c>
      <c r="AK443" s="37"/>
      <c r="AL443" s="80">
        <v>20221200028521</v>
      </c>
      <c r="AM443" s="69">
        <v>44685</v>
      </c>
      <c r="AN443" s="84">
        <f>(NETWORKDAYS.INTL(B443,AM443,1,[2]FESTIVOS!B701:B798)-1)</f>
        <v>7</v>
      </c>
    </row>
    <row r="444" spans="1:40" ht="70" hidden="1" x14ac:dyDescent="0.35">
      <c r="A444" s="9">
        <v>20221300033052</v>
      </c>
      <c r="B444" s="10">
        <v>44676</v>
      </c>
      <c r="C444" s="101"/>
      <c r="D444" s="54"/>
      <c r="E444" s="10"/>
      <c r="F444" s="55"/>
      <c r="G444" s="18" t="s">
        <v>1838</v>
      </c>
      <c r="H444" s="52" t="s">
        <v>1839</v>
      </c>
      <c r="I444" s="18" t="s">
        <v>1840</v>
      </c>
      <c r="J444" s="37"/>
      <c r="K444" s="37">
        <v>1</v>
      </c>
      <c r="L444" s="37"/>
      <c r="M444" s="37"/>
      <c r="N444" s="37"/>
      <c r="O444" s="37"/>
      <c r="P444" s="37"/>
      <c r="Q444" s="37">
        <v>1</v>
      </c>
      <c r="R444" s="37"/>
      <c r="S444" s="37"/>
      <c r="T444" s="37"/>
      <c r="U444" s="37"/>
      <c r="V444" s="27" t="s">
        <v>1812</v>
      </c>
      <c r="W444" s="27" t="s">
        <v>70</v>
      </c>
      <c r="X444" s="88" t="s">
        <v>1900</v>
      </c>
      <c r="Y444" s="27" t="s">
        <v>71</v>
      </c>
      <c r="Z444" s="37">
        <v>1</v>
      </c>
      <c r="AA444" s="37"/>
      <c r="AB444" s="37"/>
      <c r="AC444" s="37"/>
      <c r="AD444" s="37"/>
      <c r="AE444" s="37"/>
      <c r="AF444" s="37"/>
      <c r="AG444" s="37">
        <v>1</v>
      </c>
      <c r="AH444" s="37">
        <v>1</v>
      </c>
      <c r="AI444" s="37"/>
      <c r="AJ444" s="37">
        <v>1</v>
      </c>
      <c r="AK444" s="37"/>
      <c r="AL444" s="80">
        <v>20221200031031</v>
      </c>
      <c r="AM444" s="69">
        <v>44691</v>
      </c>
      <c r="AN444" s="84">
        <f>(NETWORKDAYS.INTL(B444,AM444,1,[2]FESTIVOS!B702:B799)-1)</f>
        <v>11</v>
      </c>
    </row>
    <row r="445" spans="1:40" ht="84" hidden="1" x14ac:dyDescent="0.35">
      <c r="A445" s="9">
        <v>20221300033252</v>
      </c>
      <c r="B445" s="10">
        <v>44676</v>
      </c>
      <c r="C445" s="101"/>
      <c r="D445" s="54"/>
      <c r="E445" s="10"/>
      <c r="F445" s="55"/>
      <c r="G445" s="18" t="s">
        <v>1846</v>
      </c>
      <c r="H445" s="52" t="s">
        <v>1847</v>
      </c>
      <c r="I445" s="18" t="s">
        <v>1848</v>
      </c>
      <c r="J445" s="37"/>
      <c r="K445" s="37">
        <v>1</v>
      </c>
      <c r="L445" s="37"/>
      <c r="M445" s="37"/>
      <c r="N445" s="37"/>
      <c r="O445" s="37"/>
      <c r="P445" s="37"/>
      <c r="Q445" s="37">
        <v>1</v>
      </c>
      <c r="R445" s="37"/>
      <c r="S445" s="37"/>
      <c r="T445" s="37"/>
      <c r="U445" s="37"/>
      <c r="V445" s="27" t="s">
        <v>1849</v>
      </c>
      <c r="W445" s="27" t="s">
        <v>70</v>
      </c>
      <c r="X445" s="88" t="s">
        <v>1901</v>
      </c>
      <c r="Y445" s="27" t="s">
        <v>71</v>
      </c>
      <c r="Z445" s="37">
        <v>1</v>
      </c>
      <c r="AA445" s="37"/>
      <c r="AB445" s="37"/>
      <c r="AC445" s="37"/>
      <c r="AD445" s="37"/>
      <c r="AE445" s="37"/>
      <c r="AF445" s="37"/>
      <c r="AG445" s="37">
        <v>1</v>
      </c>
      <c r="AH445" s="37">
        <v>1</v>
      </c>
      <c r="AI445" s="37"/>
      <c r="AJ445" s="37">
        <v>1</v>
      </c>
      <c r="AK445" s="37"/>
      <c r="AL445" s="80">
        <v>20221200031041</v>
      </c>
      <c r="AM445" s="69">
        <v>44691</v>
      </c>
      <c r="AN445" s="84">
        <f>(NETWORKDAYS.INTL(B445,AM445,1,[2]FESTIVOS!B703:B800)-1)</f>
        <v>11</v>
      </c>
    </row>
    <row r="446" spans="1:40" ht="70" hidden="1" x14ac:dyDescent="0.35">
      <c r="A446" s="9">
        <v>20221300033042</v>
      </c>
      <c r="B446" s="10">
        <v>44676</v>
      </c>
      <c r="C446" s="101"/>
      <c r="D446" s="54"/>
      <c r="E446" s="10"/>
      <c r="F446" s="55"/>
      <c r="G446" s="18" t="s">
        <v>1841</v>
      </c>
      <c r="H446" s="52" t="s">
        <v>1842</v>
      </c>
      <c r="I446" s="18" t="s">
        <v>1843</v>
      </c>
      <c r="J446" s="37"/>
      <c r="K446" s="37">
        <v>1</v>
      </c>
      <c r="L446" s="37"/>
      <c r="M446" s="37"/>
      <c r="N446" s="37"/>
      <c r="O446" s="37"/>
      <c r="P446" s="37"/>
      <c r="Q446" s="37">
        <v>1</v>
      </c>
      <c r="R446" s="37"/>
      <c r="S446" s="37"/>
      <c r="T446" s="37"/>
      <c r="U446" s="37"/>
      <c r="V446" s="27" t="s">
        <v>1812</v>
      </c>
      <c r="W446" s="27" t="s">
        <v>70</v>
      </c>
      <c r="X446" s="88" t="s">
        <v>1902</v>
      </c>
      <c r="Y446" s="27" t="s">
        <v>71</v>
      </c>
      <c r="Z446" s="37">
        <v>1</v>
      </c>
      <c r="AA446" s="37"/>
      <c r="AB446" s="37"/>
      <c r="AC446" s="37"/>
      <c r="AD446" s="37"/>
      <c r="AE446" s="37"/>
      <c r="AF446" s="37"/>
      <c r="AG446" s="37">
        <v>1</v>
      </c>
      <c r="AH446" s="37">
        <v>1</v>
      </c>
      <c r="AI446" s="37"/>
      <c r="AJ446" s="37">
        <v>1</v>
      </c>
      <c r="AK446" s="37"/>
      <c r="AL446" s="80">
        <v>20221200031021</v>
      </c>
      <c r="AM446" s="69">
        <v>44691</v>
      </c>
      <c r="AN446" s="84">
        <f>(NETWORKDAYS.INTL(B446,AM446,1,[2]FESTIVOS!B704:B801)-1)</f>
        <v>11</v>
      </c>
    </row>
    <row r="447" spans="1:40" ht="70" hidden="1" x14ac:dyDescent="0.35">
      <c r="A447" s="9">
        <v>20221300033502</v>
      </c>
      <c r="B447" s="10">
        <v>44678</v>
      </c>
      <c r="C447" s="101"/>
      <c r="D447" s="54"/>
      <c r="E447" s="10"/>
      <c r="F447" s="55"/>
      <c r="G447" s="18" t="s">
        <v>1844</v>
      </c>
      <c r="H447" s="52" t="s">
        <v>1845</v>
      </c>
      <c r="I447" s="18" t="s">
        <v>1931</v>
      </c>
      <c r="J447" s="37"/>
      <c r="K447" s="37">
        <v>1</v>
      </c>
      <c r="L447" s="37"/>
      <c r="M447" s="37"/>
      <c r="N447" s="37"/>
      <c r="O447" s="37"/>
      <c r="P447" s="37"/>
      <c r="Q447" s="37">
        <v>1</v>
      </c>
      <c r="R447" s="37"/>
      <c r="S447" s="37"/>
      <c r="T447" s="37"/>
      <c r="U447" s="37"/>
      <c r="V447" s="27" t="s">
        <v>1812</v>
      </c>
      <c r="W447" s="27" t="s">
        <v>70</v>
      </c>
      <c r="X447" s="88" t="s">
        <v>1903</v>
      </c>
      <c r="Y447" s="27" t="s">
        <v>71</v>
      </c>
      <c r="Z447" s="37">
        <v>1</v>
      </c>
      <c r="AA447" s="37"/>
      <c r="AB447" s="37"/>
      <c r="AC447" s="37"/>
      <c r="AD447" s="37"/>
      <c r="AE447" s="37"/>
      <c r="AF447" s="37"/>
      <c r="AG447" s="37">
        <v>1</v>
      </c>
      <c r="AH447" s="37">
        <v>1</v>
      </c>
      <c r="AI447" s="37"/>
      <c r="AJ447" s="37">
        <v>1</v>
      </c>
      <c r="AK447" s="37"/>
      <c r="AL447" s="80">
        <v>20221200031051</v>
      </c>
      <c r="AM447" s="69">
        <v>44691</v>
      </c>
      <c r="AN447" s="84">
        <f>(NETWORKDAYS.INTL(B447,AM447,1,[2]FESTIVOS!B705:B802)-1)</f>
        <v>9</v>
      </c>
    </row>
    <row r="448" spans="1:40" ht="70" hidden="1" x14ac:dyDescent="0.35">
      <c r="A448" s="9">
        <v>20221300033732</v>
      </c>
      <c r="B448" s="10">
        <v>44678</v>
      </c>
      <c r="C448" s="101"/>
      <c r="D448" s="54"/>
      <c r="E448" s="10"/>
      <c r="F448" s="55"/>
      <c r="G448" s="18" t="s">
        <v>1850</v>
      </c>
      <c r="H448" s="52" t="s">
        <v>1851</v>
      </c>
      <c r="I448" s="18" t="s">
        <v>1852</v>
      </c>
      <c r="J448" s="37"/>
      <c r="K448" s="37">
        <v>1</v>
      </c>
      <c r="L448" s="37"/>
      <c r="M448" s="37"/>
      <c r="N448" s="37"/>
      <c r="O448" s="37"/>
      <c r="P448" s="37"/>
      <c r="Q448" s="37">
        <v>1</v>
      </c>
      <c r="R448" s="37"/>
      <c r="S448" s="37"/>
      <c r="T448" s="37"/>
      <c r="U448" s="37"/>
      <c r="V448" s="27" t="s">
        <v>1812</v>
      </c>
      <c r="W448" s="27" t="s">
        <v>70</v>
      </c>
      <c r="X448" s="88" t="s">
        <v>1904</v>
      </c>
      <c r="Y448" s="27" t="s">
        <v>71</v>
      </c>
      <c r="Z448" s="37">
        <v>1</v>
      </c>
      <c r="AA448" s="37"/>
      <c r="AB448" s="37"/>
      <c r="AC448" s="37"/>
      <c r="AD448" s="37"/>
      <c r="AE448" s="37"/>
      <c r="AF448" s="37"/>
      <c r="AG448" s="37">
        <v>1</v>
      </c>
      <c r="AH448" s="37">
        <v>1</v>
      </c>
      <c r="AI448" s="37"/>
      <c r="AJ448" s="37">
        <v>1</v>
      </c>
      <c r="AK448" s="37"/>
      <c r="AL448" s="80">
        <v>20221200031061</v>
      </c>
      <c r="AM448" s="69">
        <v>44691</v>
      </c>
      <c r="AN448" s="84">
        <f>(NETWORKDAYS.INTL(B448,AM448,1,[2]FESTIVOS!B706:B803)-1)</f>
        <v>9</v>
      </c>
    </row>
    <row r="449" spans="1:40" ht="28" hidden="1" x14ac:dyDescent="0.35">
      <c r="A449" s="9">
        <v>20221300033972</v>
      </c>
      <c r="B449" s="10">
        <v>44679</v>
      </c>
      <c r="C449" s="101"/>
      <c r="D449" s="54"/>
      <c r="E449" s="10"/>
      <c r="F449" s="55"/>
      <c r="G449" s="18" t="s">
        <v>1872</v>
      </c>
      <c r="H449" s="52" t="s">
        <v>1873</v>
      </c>
      <c r="I449" s="104" t="s">
        <v>1874</v>
      </c>
      <c r="J449" s="37"/>
      <c r="K449" s="37">
        <v>1</v>
      </c>
      <c r="L449" s="37"/>
      <c r="M449" s="37"/>
      <c r="N449" s="37"/>
      <c r="O449" s="37"/>
      <c r="P449" s="37"/>
      <c r="Q449" s="37">
        <v>1</v>
      </c>
      <c r="R449" s="37"/>
      <c r="S449" s="37"/>
      <c r="T449" s="37"/>
      <c r="U449" s="37"/>
      <c r="V449" s="27" t="s">
        <v>1812</v>
      </c>
      <c r="W449" s="27" t="s">
        <v>70</v>
      </c>
      <c r="X449" s="88" t="s">
        <v>75</v>
      </c>
      <c r="Y449" s="27" t="s">
        <v>71</v>
      </c>
      <c r="Z449" s="37">
        <v>1</v>
      </c>
      <c r="AA449" s="37"/>
      <c r="AB449" s="37"/>
      <c r="AC449" s="37"/>
      <c r="AD449" s="37"/>
      <c r="AE449" s="37"/>
      <c r="AF449" s="37"/>
      <c r="AG449" s="37">
        <v>1</v>
      </c>
      <c r="AH449" s="37"/>
      <c r="AI449" s="37">
        <v>1</v>
      </c>
      <c r="AJ449" s="37"/>
      <c r="AK449" s="37"/>
      <c r="AL449" s="80"/>
      <c r="AM449" s="69"/>
      <c r="AN449" s="84">
        <f>(NETWORKDAYS.INTL(B449,AM449,1,[2]FESTIVOS!B707:B804)-1)</f>
        <v>-31915</v>
      </c>
    </row>
    <row r="450" spans="1:40" ht="70" hidden="1" x14ac:dyDescent="0.35">
      <c r="A450" s="9">
        <v>20221300033992</v>
      </c>
      <c r="B450" s="10">
        <v>44679</v>
      </c>
      <c r="C450" s="101"/>
      <c r="D450" s="54"/>
      <c r="E450" s="10"/>
      <c r="F450" s="55"/>
      <c r="G450" s="18" t="s">
        <v>1875</v>
      </c>
      <c r="H450" s="52" t="s">
        <v>1876</v>
      </c>
      <c r="I450" s="39" t="s">
        <v>1877</v>
      </c>
      <c r="J450" s="37"/>
      <c r="K450" s="37">
        <v>1</v>
      </c>
      <c r="L450" s="37"/>
      <c r="M450" s="37"/>
      <c r="N450" s="37"/>
      <c r="O450" s="37"/>
      <c r="P450" s="37"/>
      <c r="Q450" s="37">
        <v>1</v>
      </c>
      <c r="R450" s="37"/>
      <c r="S450" s="37"/>
      <c r="T450" s="37"/>
      <c r="U450" s="37"/>
      <c r="V450" s="27" t="s">
        <v>1812</v>
      </c>
      <c r="W450" s="27" t="s">
        <v>70</v>
      </c>
      <c r="X450" s="88" t="s">
        <v>2014</v>
      </c>
      <c r="Y450" s="27" t="s">
        <v>71</v>
      </c>
      <c r="Z450" s="37">
        <v>1</v>
      </c>
      <c r="AA450" s="37"/>
      <c r="AB450" s="37"/>
      <c r="AC450" s="37"/>
      <c r="AD450" s="37"/>
      <c r="AE450" s="37"/>
      <c r="AF450" s="37"/>
      <c r="AG450" s="37">
        <v>1</v>
      </c>
      <c r="AH450" s="37">
        <v>1</v>
      </c>
      <c r="AI450" s="37"/>
      <c r="AJ450" s="37">
        <v>1</v>
      </c>
      <c r="AK450" s="37"/>
      <c r="AL450" s="80">
        <v>20221200041361</v>
      </c>
      <c r="AM450" s="69">
        <v>44727</v>
      </c>
      <c r="AN450" s="84">
        <f>(NETWORKDAYS.INTL(B450,AM450,1,[2]FESTIVOS!B708:B805)-1)</f>
        <v>34</v>
      </c>
    </row>
    <row r="451" spans="1:40" ht="70" hidden="1" x14ac:dyDescent="0.35">
      <c r="A451" s="9">
        <v>20221300034112</v>
      </c>
      <c r="B451" s="10">
        <v>44679</v>
      </c>
      <c r="C451" s="101"/>
      <c r="D451" s="54"/>
      <c r="E451" s="10"/>
      <c r="F451" s="55"/>
      <c r="G451" s="18" t="s">
        <v>1878</v>
      </c>
      <c r="H451" s="52" t="s">
        <v>1879</v>
      </c>
      <c r="I451" s="18" t="s">
        <v>1880</v>
      </c>
      <c r="J451" s="37"/>
      <c r="K451" s="37">
        <v>1</v>
      </c>
      <c r="L451" s="37"/>
      <c r="M451" s="37"/>
      <c r="N451" s="37"/>
      <c r="O451" s="37"/>
      <c r="P451" s="37"/>
      <c r="Q451" s="37">
        <v>1</v>
      </c>
      <c r="R451" s="37"/>
      <c r="S451" s="37"/>
      <c r="T451" s="37"/>
      <c r="U451" s="37"/>
      <c r="V451" s="27" t="s">
        <v>1812</v>
      </c>
      <c r="W451" s="27" t="s">
        <v>70</v>
      </c>
      <c r="X451" s="88" t="s">
        <v>1916</v>
      </c>
      <c r="Y451" s="27" t="s">
        <v>71</v>
      </c>
      <c r="Z451" s="37">
        <v>1</v>
      </c>
      <c r="AA451" s="37"/>
      <c r="AB451" s="37"/>
      <c r="AC451" s="37"/>
      <c r="AD451" s="37"/>
      <c r="AE451" s="37"/>
      <c r="AF451" s="37"/>
      <c r="AG451" s="37">
        <v>1</v>
      </c>
      <c r="AH451" s="37">
        <v>1</v>
      </c>
      <c r="AI451" s="37"/>
      <c r="AJ451" s="37">
        <v>1</v>
      </c>
      <c r="AK451" s="37"/>
      <c r="AL451" s="80">
        <v>2022120003192</v>
      </c>
      <c r="AM451" s="69">
        <v>44694</v>
      </c>
      <c r="AN451" s="84">
        <f>(NETWORKDAYS.INTL(B451,AM451,1,[2]FESTIVOS!B709:B806)-1)</f>
        <v>11</v>
      </c>
    </row>
    <row r="452" spans="1:40" ht="70" hidden="1" x14ac:dyDescent="0.35">
      <c r="A452" s="9">
        <v>20221400035092</v>
      </c>
      <c r="B452" s="10">
        <v>44683</v>
      </c>
      <c r="C452" s="101"/>
      <c r="D452" s="54"/>
      <c r="E452" s="10"/>
      <c r="F452" s="55"/>
      <c r="G452" s="18" t="s">
        <v>1881</v>
      </c>
      <c r="H452" s="52" t="s">
        <v>1882</v>
      </c>
      <c r="I452" s="18" t="s">
        <v>1883</v>
      </c>
      <c r="J452" s="37"/>
      <c r="K452" s="37">
        <v>1</v>
      </c>
      <c r="L452" s="37"/>
      <c r="M452" s="37"/>
      <c r="N452" s="37"/>
      <c r="O452" s="37"/>
      <c r="P452" s="37"/>
      <c r="Q452" s="37">
        <v>1</v>
      </c>
      <c r="R452" s="37"/>
      <c r="S452" s="37"/>
      <c r="T452" s="37"/>
      <c r="U452" s="37"/>
      <c r="V452" s="27" t="s">
        <v>1812</v>
      </c>
      <c r="W452" s="27" t="s">
        <v>70</v>
      </c>
      <c r="X452" s="88" t="s">
        <v>1929</v>
      </c>
      <c r="Y452" s="27" t="s">
        <v>71</v>
      </c>
      <c r="Z452" s="37">
        <v>1</v>
      </c>
      <c r="AA452" s="37"/>
      <c r="AB452" s="37"/>
      <c r="AC452" s="37"/>
      <c r="AD452" s="37"/>
      <c r="AE452" s="37"/>
      <c r="AF452" s="37"/>
      <c r="AG452" s="37">
        <v>1</v>
      </c>
      <c r="AH452" s="37">
        <v>1</v>
      </c>
      <c r="AI452" s="37"/>
      <c r="AJ452" s="37">
        <v>1</v>
      </c>
      <c r="AK452" s="37"/>
      <c r="AL452" s="80">
        <v>20221200033971</v>
      </c>
      <c r="AM452" s="69">
        <v>44701</v>
      </c>
      <c r="AN452" s="84">
        <f>(NETWORKDAYS.INTL(B452,AM452,1,[2]FESTIVOS!B710:B807)-1)</f>
        <v>14</v>
      </c>
    </row>
    <row r="453" spans="1:40" ht="70" hidden="1" x14ac:dyDescent="0.35">
      <c r="A453" s="9">
        <v>20221300035892</v>
      </c>
      <c r="B453" s="10">
        <v>44684</v>
      </c>
      <c r="C453" s="101"/>
      <c r="D453" s="54"/>
      <c r="E453" s="10"/>
      <c r="F453" s="55"/>
      <c r="G453" s="18" t="s">
        <v>1884</v>
      </c>
      <c r="H453" s="52" t="s">
        <v>1885</v>
      </c>
      <c r="I453" s="18" t="s">
        <v>1886</v>
      </c>
      <c r="J453" s="37"/>
      <c r="K453" s="37">
        <v>1</v>
      </c>
      <c r="L453" s="37"/>
      <c r="M453" s="37"/>
      <c r="N453" s="37"/>
      <c r="O453" s="37"/>
      <c r="P453" s="37"/>
      <c r="Q453" s="37">
        <v>1</v>
      </c>
      <c r="R453" s="37"/>
      <c r="S453" s="37"/>
      <c r="T453" s="37"/>
      <c r="U453" s="37"/>
      <c r="V453" s="27" t="s">
        <v>1812</v>
      </c>
      <c r="W453" s="27" t="s">
        <v>70</v>
      </c>
      <c r="X453" s="88" t="s">
        <v>1932</v>
      </c>
      <c r="Y453" s="27" t="s">
        <v>71</v>
      </c>
      <c r="Z453" s="37">
        <v>1</v>
      </c>
      <c r="AA453" s="37"/>
      <c r="AB453" s="37"/>
      <c r="AC453" s="37"/>
      <c r="AD453" s="37"/>
      <c r="AE453" s="37"/>
      <c r="AF453" s="37"/>
      <c r="AG453" s="37">
        <v>1</v>
      </c>
      <c r="AH453" s="37">
        <v>1</v>
      </c>
      <c r="AI453" s="37"/>
      <c r="AJ453" s="37">
        <v>1</v>
      </c>
      <c r="AK453" s="37"/>
      <c r="AL453" s="80">
        <v>20221200033251</v>
      </c>
      <c r="AM453" s="69">
        <v>44699</v>
      </c>
      <c r="AN453" s="84">
        <f>(NETWORKDAYS.INTL(B453,AM453,1,[2]FESTIVOS!B711:B808)-1)</f>
        <v>11</v>
      </c>
    </row>
    <row r="454" spans="1:40" ht="70" hidden="1" x14ac:dyDescent="0.35">
      <c r="A454" s="9">
        <v>20221300035902</v>
      </c>
      <c r="B454" s="10">
        <v>44684</v>
      </c>
      <c r="C454" s="101"/>
      <c r="D454" s="54"/>
      <c r="E454" s="10"/>
      <c r="F454" s="55"/>
      <c r="G454" s="18" t="s">
        <v>1887</v>
      </c>
      <c r="H454" s="52" t="s">
        <v>1888</v>
      </c>
      <c r="I454" s="18" t="s">
        <v>1889</v>
      </c>
      <c r="J454" s="37"/>
      <c r="K454" s="37">
        <v>1</v>
      </c>
      <c r="L454" s="37"/>
      <c r="M454" s="37"/>
      <c r="N454" s="37"/>
      <c r="O454" s="37"/>
      <c r="P454" s="37"/>
      <c r="Q454" s="37">
        <v>1</v>
      </c>
      <c r="R454" s="37"/>
      <c r="S454" s="37"/>
      <c r="T454" s="37"/>
      <c r="U454" s="37"/>
      <c r="V454" s="27" t="s">
        <v>1812</v>
      </c>
      <c r="W454" s="27" t="s">
        <v>70</v>
      </c>
      <c r="X454" s="88" t="s">
        <v>1933</v>
      </c>
      <c r="Y454" s="27" t="s">
        <v>71</v>
      </c>
      <c r="Z454" s="37">
        <v>1</v>
      </c>
      <c r="AA454" s="37"/>
      <c r="AB454" s="37"/>
      <c r="AC454" s="37"/>
      <c r="AD454" s="37"/>
      <c r="AE454" s="37"/>
      <c r="AF454" s="37"/>
      <c r="AG454" s="37">
        <v>1</v>
      </c>
      <c r="AH454" s="37">
        <v>1</v>
      </c>
      <c r="AI454" s="37"/>
      <c r="AJ454" s="37">
        <v>1</v>
      </c>
      <c r="AK454" s="37"/>
      <c r="AL454" s="80">
        <v>20221200032191</v>
      </c>
      <c r="AM454" s="69">
        <v>44694</v>
      </c>
      <c r="AN454" s="84">
        <f>(NETWORKDAYS.INTL(B454,AM454,1,[2]FESTIVOS!B712:B809)-1)</f>
        <v>8</v>
      </c>
    </row>
    <row r="455" spans="1:40" ht="70" hidden="1" x14ac:dyDescent="0.35">
      <c r="A455" s="9">
        <v>20221300036082</v>
      </c>
      <c r="B455" s="10">
        <v>44685</v>
      </c>
      <c r="C455" s="101"/>
      <c r="D455" s="54"/>
      <c r="E455" s="10"/>
      <c r="F455" s="55"/>
      <c r="G455" s="18" t="s">
        <v>1890</v>
      </c>
      <c r="H455" s="52" t="s">
        <v>1891</v>
      </c>
      <c r="I455" s="18" t="s">
        <v>1892</v>
      </c>
      <c r="J455" s="37"/>
      <c r="K455" s="37">
        <v>1</v>
      </c>
      <c r="L455" s="37"/>
      <c r="M455" s="37"/>
      <c r="N455" s="37"/>
      <c r="O455" s="37"/>
      <c r="P455" s="37"/>
      <c r="Q455" s="37">
        <v>1</v>
      </c>
      <c r="R455" s="37"/>
      <c r="S455" s="37"/>
      <c r="T455" s="37"/>
      <c r="U455" s="37"/>
      <c r="V455" s="27" t="s">
        <v>1812</v>
      </c>
      <c r="W455" s="27" t="s">
        <v>70</v>
      </c>
      <c r="X455" s="88" t="s">
        <v>1934</v>
      </c>
      <c r="Y455" s="27" t="s">
        <v>71</v>
      </c>
      <c r="Z455" s="37">
        <v>1</v>
      </c>
      <c r="AA455" s="37"/>
      <c r="AB455" s="37"/>
      <c r="AC455" s="37"/>
      <c r="AD455" s="37"/>
      <c r="AE455" s="37"/>
      <c r="AF455" s="37"/>
      <c r="AG455" s="37">
        <v>1</v>
      </c>
      <c r="AH455" s="37">
        <v>1</v>
      </c>
      <c r="AI455" s="37"/>
      <c r="AJ455" s="37">
        <v>1</v>
      </c>
      <c r="AK455" s="37"/>
      <c r="AL455" s="80">
        <v>20221200032731</v>
      </c>
      <c r="AM455" s="69">
        <v>44697</v>
      </c>
      <c r="AN455" s="84">
        <f>(NETWORKDAYS.INTL(B455,AM455,1,[2]FESTIVOS!B713:B810)-1)</f>
        <v>8</v>
      </c>
    </row>
    <row r="456" spans="1:40" ht="70" hidden="1" x14ac:dyDescent="0.35">
      <c r="A456" s="9">
        <v>20221300036862</v>
      </c>
      <c r="B456" s="10">
        <v>44686</v>
      </c>
      <c r="C456" s="101"/>
      <c r="D456" s="54"/>
      <c r="E456" s="10"/>
      <c r="F456" s="55"/>
      <c r="G456" s="18" t="s">
        <v>1893</v>
      </c>
      <c r="H456" s="52" t="s">
        <v>1894</v>
      </c>
      <c r="I456" s="18" t="s">
        <v>1895</v>
      </c>
      <c r="J456" s="37"/>
      <c r="K456" s="37">
        <v>1</v>
      </c>
      <c r="L456" s="37"/>
      <c r="M456" s="37"/>
      <c r="N456" s="37"/>
      <c r="O456" s="37"/>
      <c r="P456" s="37"/>
      <c r="Q456" s="37">
        <v>1</v>
      </c>
      <c r="R456" s="37"/>
      <c r="S456" s="37"/>
      <c r="T456" s="37"/>
      <c r="U456" s="37"/>
      <c r="V456" s="27" t="s">
        <v>1812</v>
      </c>
      <c r="W456" s="27" t="s">
        <v>70</v>
      </c>
      <c r="X456" s="88" t="s">
        <v>1935</v>
      </c>
      <c r="Y456" s="27" t="s">
        <v>71</v>
      </c>
      <c r="Z456" s="37">
        <v>1</v>
      </c>
      <c r="AA456" s="37"/>
      <c r="AB456" s="37"/>
      <c r="AC456" s="37"/>
      <c r="AD456" s="37"/>
      <c r="AE456" s="37"/>
      <c r="AF456" s="37"/>
      <c r="AG456" s="37">
        <v>1</v>
      </c>
      <c r="AH456" s="37">
        <v>1</v>
      </c>
      <c r="AI456" s="37"/>
      <c r="AJ456" s="37">
        <v>1</v>
      </c>
      <c r="AK456" s="37"/>
      <c r="AL456" s="80">
        <v>20221200032181</v>
      </c>
      <c r="AM456" s="69">
        <v>44694</v>
      </c>
      <c r="AN456" s="84">
        <f>(NETWORKDAYS.INTL(B456,AM456,1,[2]FESTIVOS!B714:B811)-1)</f>
        <v>6</v>
      </c>
    </row>
    <row r="457" spans="1:40" ht="42" hidden="1" x14ac:dyDescent="0.35">
      <c r="A457" s="9">
        <v>20221400037402</v>
      </c>
      <c r="B457" s="10">
        <v>44687</v>
      </c>
      <c r="C457" s="101"/>
      <c r="D457" s="54"/>
      <c r="E457" s="10"/>
      <c r="F457" s="55"/>
      <c r="G457" s="18" t="s">
        <v>1897</v>
      </c>
      <c r="H457" s="52">
        <v>3212357758</v>
      </c>
      <c r="I457" s="18" t="s">
        <v>1898</v>
      </c>
      <c r="J457" s="37"/>
      <c r="K457" s="37">
        <v>1</v>
      </c>
      <c r="L457" s="37"/>
      <c r="M457" s="37"/>
      <c r="N457" s="37"/>
      <c r="O457" s="37"/>
      <c r="P457" s="37"/>
      <c r="Q457" s="37">
        <v>1</v>
      </c>
      <c r="R457" s="37"/>
      <c r="S457" s="37"/>
      <c r="T457" s="37"/>
      <c r="U457" s="37"/>
      <c r="V457" s="27" t="s">
        <v>1899</v>
      </c>
      <c r="W457" s="27" t="s">
        <v>53</v>
      </c>
      <c r="X457" s="88" t="s">
        <v>1976</v>
      </c>
      <c r="Y457" s="27" t="s">
        <v>267</v>
      </c>
      <c r="Z457" s="37">
        <v>1</v>
      </c>
      <c r="AA457" s="37"/>
      <c r="AB457" s="37"/>
      <c r="AC457" s="37"/>
      <c r="AD457" s="37"/>
      <c r="AE457" s="37"/>
      <c r="AF457" s="37"/>
      <c r="AG457" s="37">
        <v>1</v>
      </c>
      <c r="AH457" s="37">
        <v>1</v>
      </c>
      <c r="AI457" s="37"/>
      <c r="AJ457" s="37">
        <v>1</v>
      </c>
      <c r="AK457" s="37"/>
      <c r="AL457" s="80">
        <v>20221200034711</v>
      </c>
      <c r="AM457" s="69">
        <v>44705</v>
      </c>
      <c r="AN457" s="84">
        <f>(NETWORKDAYS.INTL(B457,AM457,1,[2]FESTIVOS!B715:B812)-1)</f>
        <v>12</v>
      </c>
    </row>
    <row r="458" spans="1:40" ht="56" hidden="1" x14ac:dyDescent="0.35">
      <c r="A458" s="9">
        <v>20221300036122</v>
      </c>
      <c r="B458" s="10">
        <v>44685</v>
      </c>
      <c r="C458" s="101"/>
      <c r="D458" s="54"/>
      <c r="E458" s="10"/>
      <c r="F458" s="55"/>
      <c r="G458" s="18" t="s">
        <v>1906</v>
      </c>
      <c r="H458" s="52" t="s">
        <v>1907</v>
      </c>
      <c r="I458" s="18" t="s">
        <v>1908</v>
      </c>
      <c r="J458" s="37"/>
      <c r="K458" s="37">
        <v>1</v>
      </c>
      <c r="L458" s="37"/>
      <c r="M458" s="37"/>
      <c r="N458" s="37"/>
      <c r="O458" s="37"/>
      <c r="P458" s="37"/>
      <c r="Q458" s="37">
        <v>1</v>
      </c>
      <c r="R458" s="37"/>
      <c r="S458" s="37"/>
      <c r="T458" s="37"/>
      <c r="U458" s="37"/>
      <c r="V458" s="27" t="s">
        <v>1909</v>
      </c>
      <c r="W458" s="27" t="s">
        <v>53</v>
      </c>
      <c r="X458" s="88" t="s">
        <v>1977</v>
      </c>
      <c r="Y458" s="27" t="s">
        <v>71</v>
      </c>
      <c r="Z458" s="37">
        <v>1</v>
      </c>
      <c r="AA458" s="37"/>
      <c r="AB458" s="37"/>
      <c r="AC458" s="37"/>
      <c r="AD458" s="37"/>
      <c r="AE458" s="37"/>
      <c r="AF458" s="37"/>
      <c r="AG458" s="37">
        <v>1</v>
      </c>
      <c r="AH458" s="37">
        <v>1</v>
      </c>
      <c r="AI458" s="37"/>
      <c r="AJ458" s="37">
        <v>1</v>
      </c>
      <c r="AK458" s="37"/>
      <c r="AL458" s="80">
        <v>20221200033421</v>
      </c>
      <c r="AM458" s="69">
        <v>44700</v>
      </c>
      <c r="AN458" s="84">
        <f>(NETWORKDAYS.INTL(B458,AM458,1,[2]FESTIVOS!B716:B813)-1)</f>
        <v>11</v>
      </c>
    </row>
    <row r="459" spans="1:40" ht="42" hidden="1" x14ac:dyDescent="0.35">
      <c r="A459" s="9">
        <v>20221300038152</v>
      </c>
      <c r="B459" s="10">
        <v>44690</v>
      </c>
      <c r="C459" s="101"/>
      <c r="D459" s="54"/>
      <c r="E459" s="10"/>
      <c r="F459" s="55"/>
      <c r="G459" s="18" t="s">
        <v>1910</v>
      </c>
      <c r="H459" s="52" t="s">
        <v>1911</v>
      </c>
      <c r="I459" s="39" t="s">
        <v>1912</v>
      </c>
      <c r="J459" s="37"/>
      <c r="K459" s="37">
        <v>1</v>
      </c>
      <c r="L459" s="37"/>
      <c r="M459" s="37"/>
      <c r="N459" s="37"/>
      <c r="O459" s="37"/>
      <c r="P459" s="37"/>
      <c r="Q459" s="37">
        <v>1</v>
      </c>
      <c r="R459" s="37"/>
      <c r="S459" s="37"/>
      <c r="T459" s="37"/>
      <c r="U459" s="37"/>
      <c r="V459" s="27" t="s">
        <v>1812</v>
      </c>
      <c r="W459" s="27" t="s">
        <v>70</v>
      </c>
      <c r="X459" s="88" t="s">
        <v>1692</v>
      </c>
      <c r="Y459" s="27" t="s">
        <v>71</v>
      </c>
      <c r="Z459" s="37">
        <v>1</v>
      </c>
      <c r="AA459" s="37"/>
      <c r="AB459" s="37"/>
      <c r="AC459" s="37"/>
      <c r="AD459" s="37"/>
      <c r="AE459" s="37"/>
      <c r="AF459" s="37"/>
      <c r="AG459" s="37">
        <v>1</v>
      </c>
      <c r="AH459" s="37">
        <v>1</v>
      </c>
      <c r="AI459" s="37"/>
      <c r="AJ459" s="37">
        <v>1</v>
      </c>
      <c r="AK459" s="37"/>
      <c r="AL459" s="80">
        <v>20221200035421</v>
      </c>
      <c r="AM459" s="69">
        <v>44707</v>
      </c>
      <c r="AN459" s="84">
        <f>(NETWORKDAYS.INTL(B459,AM459,1,[2]FESTIVOS!B717:B814)-1)</f>
        <v>13</v>
      </c>
    </row>
    <row r="460" spans="1:40" ht="70" hidden="1" x14ac:dyDescent="0.35">
      <c r="A460" s="9">
        <v>20221300038852</v>
      </c>
      <c r="B460" s="10">
        <v>44691</v>
      </c>
      <c r="C460" s="101"/>
      <c r="D460" s="54"/>
      <c r="E460" s="10"/>
      <c r="F460" s="55"/>
      <c r="G460" s="18" t="s">
        <v>1913</v>
      </c>
      <c r="H460" s="52" t="s">
        <v>1914</v>
      </c>
      <c r="I460" s="18" t="s">
        <v>1915</v>
      </c>
      <c r="J460" s="37"/>
      <c r="K460" s="37">
        <v>1</v>
      </c>
      <c r="L460" s="37"/>
      <c r="M460" s="37"/>
      <c r="N460" s="37"/>
      <c r="O460" s="37"/>
      <c r="P460" s="37"/>
      <c r="Q460" s="37">
        <v>1</v>
      </c>
      <c r="R460" s="37"/>
      <c r="S460" s="37"/>
      <c r="T460" s="37"/>
      <c r="U460" s="37"/>
      <c r="V460" s="27" t="s">
        <v>1812</v>
      </c>
      <c r="W460" s="27" t="s">
        <v>70</v>
      </c>
      <c r="X460" s="88" t="s">
        <v>1936</v>
      </c>
      <c r="Y460" s="27" t="s">
        <v>71</v>
      </c>
      <c r="Z460" s="37">
        <v>1</v>
      </c>
      <c r="AA460" s="37"/>
      <c r="AB460" s="37"/>
      <c r="AC460" s="37"/>
      <c r="AD460" s="37"/>
      <c r="AE460" s="37"/>
      <c r="AF460" s="37"/>
      <c r="AG460" s="37">
        <v>1</v>
      </c>
      <c r="AH460" s="37">
        <v>1</v>
      </c>
      <c r="AI460" s="37"/>
      <c r="AJ460" s="37">
        <v>1</v>
      </c>
      <c r="AK460" s="37"/>
      <c r="AL460" s="80">
        <v>20221200033341</v>
      </c>
      <c r="AM460" s="69">
        <v>44700</v>
      </c>
      <c r="AN460" s="84">
        <f>(NETWORKDAYS.INTL(B460,AM460,1,[2]FESTIVOS!B718:B815)-1)</f>
        <v>7</v>
      </c>
    </row>
    <row r="461" spans="1:40" ht="70" hidden="1" x14ac:dyDescent="0.35">
      <c r="A461" s="9">
        <v>20221300039302</v>
      </c>
      <c r="B461" s="10">
        <v>44692</v>
      </c>
      <c r="C461" s="101"/>
      <c r="D461" s="54"/>
      <c r="E461" s="10"/>
      <c r="F461" s="55"/>
      <c r="G461" s="18" t="s">
        <v>1917</v>
      </c>
      <c r="H461" s="52" t="s">
        <v>1918</v>
      </c>
      <c r="I461" s="18" t="s">
        <v>1919</v>
      </c>
      <c r="J461" s="37"/>
      <c r="K461" s="37">
        <v>1</v>
      </c>
      <c r="L461" s="37"/>
      <c r="M461" s="37"/>
      <c r="N461" s="37"/>
      <c r="O461" s="37"/>
      <c r="P461" s="37"/>
      <c r="Q461" s="37">
        <v>1</v>
      </c>
      <c r="R461" s="37"/>
      <c r="S461" s="37"/>
      <c r="T461" s="37"/>
      <c r="U461" s="37"/>
      <c r="V461" s="27" t="s">
        <v>1812</v>
      </c>
      <c r="W461" s="27" t="s">
        <v>70</v>
      </c>
      <c r="X461" s="88" t="s">
        <v>1938</v>
      </c>
      <c r="Y461" s="27" t="s">
        <v>71</v>
      </c>
      <c r="Z461" s="37">
        <v>1</v>
      </c>
      <c r="AA461" s="37"/>
      <c r="AB461" s="37"/>
      <c r="AC461" s="37"/>
      <c r="AD461" s="37"/>
      <c r="AE461" s="37"/>
      <c r="AF461" s="37"/>
      <c r="AG461" s="37">
        <v>1</v>
      </c>
      <c r="AH461" s="37">
        <v>1</v>
      </c>
      <c r="AI461" s="37"/>
      <c r="AJ461" s="37">
        <v>1</v>
      </c>
      <c r="AK461" s="37"/>
      <c r="AL461" s="80">
        <v>20221200033951</v>
      </c>
      <c r="AM461" s="69">
        <v>44701</v>
      </c>
      <c r="AN461" s="84">
        <f>(NETWORKDAYS.INTL(B461,AM461,1,[2]FESTIVOS!B719:B816)-1)</f>
        <v>7</v>
      </c>
    </row>
    <row r="462" spans="1:40" ht="28" hidden="1" x14ac:dyDescent="0.35">
      <c r="A462" s="9">
        <v>20221300039432</v>
      </c>
      <c r="B462" s="10">
        <v>44692</v>
      </c>
      <c r="C462" s="101"/>
      <c r="D462" s="54"/>
      <c r="E462" s="10"/>
      <c r="F462" s="55"/>
      <c r="G462" s="18" t="s">
        <v>1920</v>
      </c>
      <c r="H462" s="52" t="s">
        <v>1921</v>
      </c>
      <c r="I462" s="104" t="s">
        <v>1922</v>
      </c>
      <c r="J462" s="37"/>
      <c r="K462" s="37">
        <v>1</v>
      </c>
      <c r="L462" s="37"/>
      <c r="M462" s="37"/>
      <c r="N462" s="37"/>
      <c r="O462" s="37"/>
      <c r="P462" s="37"/>
      <c r="Q462" s="37">
        <v>1</v>
      </c>
      <c r="R462" s="37"/>
      <c r="S462" s="37"/>
      <c r="T462" s="37"/>
      <c r="U462" s="37"/>
      <c r="V462" s="27" t="s">
        <v>1812</v>
      </c>
      <c r="W462" s="27" t="s">
        <v>70</v>
      </c>
      <c r="X462" s="88" t="s">
        <v>75</v>
      </c>
      <c r="Y462" s="27" t="s">
        <v>71</v>
      </c>
      <c r="Z462" s="37">
        <v>1</v>
      </c>
      <c r="AA462" s="37"/>
      <c r="AB462" s="37"/>
      <c r="AC462" s="37"/>
      <c r="AD462" s="37"/>
      <c r="AE462" s="37"/>
      <c r="AF462" s="37"/>
      <c r="AG462" s="37">
        <v>1</v>
      </c>
      <c r="AH462" s="37"/>
      <c r="AI462" s="37">
        <v>1</v>
      </c>
      <c r="AJ462" s="37"/>
      <c r="AK462" s="37"/>
      <c r="AL462" s="80"/>
      <c r="AM462" s="69"/>
      <c r="AN462" s="84">
        <f>(NETWORKDAYS.INTL(B462,AM462,1,[2]FESTIVOS!B720:B817)-1)</f>
        <v>-31924</v>
      </c>
    </row>
    <row r="463" spans="1:40" ht="70" hidden="1" x14ac:dyDescent="0.35">
      <c r="A463" s="9">
        <v>20221300039532</v>
      </c>
      <c r="B463" s="10">
        <v>44692</v>
      </c>
      <c r="C463" s="101"/>
      <c r="D463" s="54"/>
      <c r="E463" s="10"/>
      <c r="F463" s="55"/>
      <c r="G463" s="18" t="s">
        <v>1923</v>
      </c>
      <c r="H463" s="52" t="s">
        <v>1924</v>
      </c>
      <c r="I463" s="18" t="s">
        <v>1925</v>
      </c>
      <c r="J463" s="37"/>
      <c r="K463" s="37">
        <v>1</v>
      </c>
      <c r="L463" s="37"/>
      <c r="M463" s="37"/>
      <c r="N463" s="37"/>
      <c r="O463" s="37"/>
      <c r="P463" s="37"/>
      <c r="Q463" s="37">
        <v>1</v>
      </c>
      <c r="R463" s="37"/>
      <c r="S463" s="37"/>
      <c r="T463" s="37"/>
      <c r="U463" s="37"/>
      <c r="V463" s="27" t="s">
        <v>1812</v>
      </c>
      <c r="W463" s="27" t="s">
        <v>70</v>
      </c>
      <c r="X463" s="88" t="s">
        <v>1937</v>
      </c>
      <c r="Y463" s="27" t="s">
        <v>71</v>
      </c>
      <c r="Z463" s="37">
        <v>1</v>
      </c>
      <c r="AA463" s="37"/>
      <c r="AB463" s="37"/>
      <c r="AC463" s="37"/>
      <c r="AD463" s="37"/>
      <c r="AE463" s="37"/>
      <c r="AF463" s="37"/>
      <c r="AG463" s="37">
        <v>1</v>
      </c>
      <c r="AH463" s="37">
        <v>1</v>
      </c>
      <c r="AI463" s="37"/>
      <c r="AJ463" s="37">
        <v>1</v>
      </c>
      <c r="AK463" s="37"/>
      <c r="AL463" s="80">
        <v>20221200033261</v>
      </c>
      <c r="AM463" s="69">
        <v>44699</v>
      </c>
      <c r="AN463" s="84">
        <f>(NETWORKDAYS.INTL(B463,AM463,1,[2]FESTIVOS!B721:B818)-1)</f>
        <v>5</v>
      </c>
    </row>
    <row r="464" spans="1:40" ht="28" hidden="1" x14ac:dyDescent="0.35">
      <c r="A464" s="9">
        <v>20221300039982</v>
      </c>
      <c r="B464" s="10">
        <v>44693</v>
      </c>
      <c r="C464" s="101"/>
      <c r="D464" s="54"/>
      <c r="E464" s="10"/>
      <c r="F464" s="55"/>
      <c r="G464" s="18" t="s">
        <v>1926</v>
      </c>
      <c r="H464" s="52" t="s">
        <v>1927</v>
      </c>
      <c r="I464" s="18" t="s">
        <v>1928</v>
      </c>
      <c r="J464" s="37"/>
      <c r="K464" s="37">
        <v>1</v>
      </c>
      <c r="L464" s="37"/>
      <c r="M464" s="37"/>
      <c r="N464" s="37"/>
      <c r="O464" s="37"/>
      <c r="P464" s="37"/>
      <c r="Q464" s="37">
        <v>1</v>
      </c>
      <c r="R464" s="37"/>
      <c r="S464" s="37"/>
      <c r="T464" s="37"/>
      <c r="U464" s="37"/>
      <c r="V464" s="27" t="s">
        <v>1812</v>
      </c>
      <c r="W464" s="27" t="s">
        <v>70</v>
      </c>
      <c r="X464" s="88" t="s">
        <v>1939</v>
      </c>
      <c r="Y464" s="27" t="s">
        <v>71</v>
      </c>
      <c r="Z464" s="37">
        <v>1</v>
      </c>
      <c r="AA464" s="37"/>
      <c r="AB464" s="37"/>
      <c r="AC464" s="37"/>
      <c r="AD464" s="37"/>
      <c r="AE464" s="37"/>
      <c r="AF464" s="37"/>
      <c r="AG464" s="37">
        <v>1</v>
      </c>
      <c r="AH464" s="37">
        <v>1</v>
      </c>
      <c r="AI464" s="37"/>
      <c r="AJ464" s="37">
        <v>1</v>
      </c>
      <c r="AK464" s="37"/>
      <c r="AL464" s="80">
        <v>20221200033451</v>
      </c>
      <c r="AM464" s="69">
        <v>44700</v>
      </c>
      <c r="AN464" s="84">
        <f>(NETWORKDAYS.INTL(B464,AM464,1,[2]FESTIVOS!B722:B819)-1)</f>
        <v>5</v>
      </c>
    </row>
    <row r="465" spans="1:40" ht="70" hidden="1" x14ac:dyDescent="0.35">
      <c r="A465" s="9">
        <v>2021400039692</v>
      </c>
      <c r="B465" s="10">
        <v>44693</v>
      </c>
      <c r="C465" s="101"/>
      <c r="D465" s="54"/>
      <c r="E465" s="10"/>
      <c r="F465" s="55"/>
      <c r="G465" s="18" t="s">
        <v>1940</v>
      </c>
      <c r="H465" s="52" t="s">
        <v>1941</v>
      </c>
      <c r="I465" s="18" t="s">
        <v>2004</v>
      </c>
      <c r="J465" s="37"/>
      <c r="K465" s="37">
        <v>1</v>
      </c>
      <c r="L465" s="37"/>
      <c r="M465" s="37"/>
      <c r="N465" s="37"/>
      <c r="O465" s="37"/>
      <c r="P465" s="37"/>
      <c r="Q465" s="37">
        <v>1</v>
      </c>
      <c r="R465" s="37"/>
      <c r="S465" s="37"/>
      <c r="T465" s="37"/>
      <c r="U465" s="37"/>
      <c r="V465" s="27" t="s">
        <v>1812</v>
      </c>
      <c r="W465" s="27" t="s">
        <v>70</v>
      </c>
      <c r="X465" s="88" t="s">
        <v>2006</v>
      </c>
      <c r="Y465" s="27" t="s">
        <v>71</v>
      </c>
      <c r="Z465" s="37">
        <v>1</v>
      </c>
      <c r="AA465" s="37"/>
      <c r="AB465" s="37"/>
      <c r="AC465" s="37"/>
      <c r="AD465" s="37"/>
      <c r="AE465" s="37"/>
      <c r="AF465" s="37"/>
      <c r="AG465" s="37">
        <v>1</v>
      </c>
      <c r="AH465" s="37">
        <v>1</v>
      </c>
      <c r="AI465" s="37"/>
      <c r="AJ465" s="37">
        <v>1</v>
      </c>
      <c r="AK465" s="37"/>
      <c r="AL465" s="80">
        <v>20221200041341</v>
      </c>
      <c r="AM465" s="69">
        <v>44727</v>
      </c>
      <c r="AN465" s="84">
        <f>(NETWORKDAYS.INTL(B465,AM465,1,[2]FESTIVOS!B723:B820)-1)</f>
        <v>24</v>
      </c>
    </row>
    <row r="466" spans="1:40" ht="42" hidden="1" x14ac:dyDescent="0.35">
      <c r="A466" s="9">
        <v>20221300040632</v>
      </c>
      <c r="B466" s="10">
        <v>44694</v>
      </c>
      <c r="C466" s="101"/>
      <c r="D466" s="54"/>
      <c r="E466" s="10"/>
      <c r="F466" s="55"/>
      <c r="G466" s="18" t="s">
        <v>1942</v>
      </c>
      <c r="H466" s="52" t="s">
        <v>1943</v>
      </c>
      <c r="I466" s="18" t="s">
        <v>1944</v>
      </c>
      <c r="J466" s="37"/>
      <c r="K466" s="37">
        <v>1</v>
      </c>
      <c r="L466" s="37"/>
      <c r="M466" s="37"/>
      <c r="N466" s="37"/>
      <c r="O466" s="37"/>
      <c r="P466" s="37"/>
      <c r="Q466" s="37">
        <v>1</v>
      </c>
      <c r="R466" s="37"/>
      <c r="S466" s="37"/>
      <c r="T466" s="37"/>
      <c r="U466" s="37"/>
      <c r="V466" s="27" t="s">
        <v>1812</v>
      </c>
      <c r="W466" s="27" t="s">
        <v>70</v>
      </c>
      <c r="X466" s="88" t="s">
        <v>1692</v>
      </c>
      <c r="Y466" s="27" t="s">
        <v>71</v>
      </c>
      <c r="Z466" s="37">
        <v>1</v>
      </c>
      <c r="AA466" s="37"/>
      <c r="AB466" s="37"/>
      <c r="AC466" s="37"/>
      <c r="AD466" s="37"/>
      <c r="AE466" s="37"/>
      <c r="AF466" s="37"/>
      <c r="AG466" s="37">
        <v>1</v>
      </c>
      <c r="AH466" s="37">
        <v>1</v>
      </c>
      <c r="AI466" s="37"/>
      <c r="AJ466" s="37">
        <v>1</v>
      </c>
      <c r="AK466" s="37"/>
      <c r="AL466" s="80">
        <v>20221200035401</v>
      </c>
      <c r="AM466" s="69">
        <v>44707</v>
      </c>
      <c r="AN466" s="84">
        <f>(NETWORKDAYS.INTL(B466,AM466,1,[2]FESTIVOS!B724:B821)-1)</f>
        <v>9</v>
      </c>
    </row>
    <row r="467" spans="1:40" ht="70" hidden="1" x14ac:dyDescent="0.35">
      <c r="A467" s="9">
        <v>20221300040642</v>
      </c>
      <c r="B467" s="10">
        <v>44694</v>
      </c>
      <c r="C467" s="101"/>
      <c r="D467" s="54"/>
      <c r="E467" s="10"/>
      <c r="F467" s="55"/>
      <c r="G467" s="18" t="s">
        <v>1945</v>
      </c>
      <c r="H467" s="52" t="s">
        <v>1946</v>
      </c>
      <c r="I467" s="18" t="s">
        <v>1947</v>
      </c>
      <c r="J467" s="37"/>
      <c r="K467" s="37">
        <v>1</v>
      </c>
      <c r="L467" s="37"/>
      <c r="M467" s="37"/>
      <c r="N467" s="37"/>
      <c r="O467" s="37"/>
      <c r="P467" s="37"/>
      <c r="Q467" s="37">
        <v>1</v>
      </c>
      <c r="R467" s="37"/>
      <c r="S467" s="37"/>
      <c r="T467" s="37"/>
      <c r="U467" s="37"/>
      <c r="V467" s="27" t="s">
        <v>1812</v>
      </c>
      <c r="W467" s="27" t="s">
        <v>70</v>
      </c>
      <c r="X467" s="88" t="s">
        <v>2007</v>
      </c>
      <c r="Y467" s="27" t="s">
        <v>71</v>
      </c>
      <c r="Z467" s="37">
        <v>1</v>
      </c>
      <c r="AA467" s="37"/>
      <c r="AB467" s="37"/>
      <c r="AC467" s="37"/>
      <c r="AD467" s="37"/>
      <c r="AE467" s="37"/>
      <c r="AF467" s="37"/>
      <c r="AG467" s="37">
        <v>1</v>
      </c>
      <c r="AH467" s="37">
        <v>1</v>
      </c>
      <c r="AI467" s="37"/>
      <c r="AJ467" s="37">
        <v>1</v>
      </c>
      <c r="AK467" s="37"/>
      <c r="AL467" s="80">
        <v>20221200041321</v>
      </c>
      <c r="AM467" s="69">
        <v>44728</v>
      </c>
      <c r="AN467" s="84">
        <f>(NETWORKDAYS.INTL(B467,AM467,1,[2]FESTIVOS!B725:B822)-1)</f>
        <v>24</v>
      </c>
    </row>
    <row r="468" spans="1:40" ht="42" hidden="1" x14ac:dyDescent="0.35">
      <c r="A468" s="9">
        <v>20221400040172</v>
      </c>
      <c r="B468" s="10">
        <v>44694</v>
      </c>
      <c r="C468" s="101"/>
      <c r="D468" s="54"/>
      <c r="E468" s="10"/>
      <c r="F468" s="55"/>
      <c r="G468" s="18" t="s">
        <v>1960</v>
      </c>
      <c r="H468" s="52">
        <v>3124877431</v>
      </c>
      <c r="I468" s="18" t="s">
        <v>1961</v>
      </c>
      <c r="J468" s="37"/>
      <c r="K468" s="37">
        <v>1</v>
      </c>
      <c r="L468" s="37"/>
      <c r="M468" s="37"/>
      <c r="N468" s="37"/>
      <c r="O468" s="37"/>
      <c r="P468" s="37"/>
      <c r="Q468" s="37">
        <v>1</v>
      </c>
      <c r="R468" s="37"/>
      <c r="S468" s="37"/>
      <c r="T468" s="37"/>
      <c r="U468" s="37"/>
      <c r="V468" s="27" t="s">
        <v>1962</v>
      </c>
      <c r="W468" s="27" t="s">
        <v>53</v>
      </c>
      <c r="X468" s="88" t="s">
        <v>1978</v>
      </c>
      <c r="Y468" s="27" t="s">
        <v>71</v>
      </c>
      <c r="Z468" s="37">
        <v>1</v>
      </c>
      <c r="AA468" s="37"/>
      <c r="AB468" s="37"/>
      <c r="AC468" s="37"/>
      <c r="AD468" s="37"/>
      <c r="AE468" s="37"/>
      <c r="AF468" s="37"/>
      <c r="AG468" s="37">
        <v>1</v>
      </c>
      <c r="AH468" s="37">
        <v>1</v>
      </c>
      <c r="AI468" s="37"/>
      <c r="AJ468" s="37">
        <v>1</v>
      </c>
      <c r="AK468" s="37"/>
      <c r="AL468" s="80">
        <v>20221200035391</v>
      </c>
      <c r="AM468" s="69">
        <v>44707</v>
      </c>
      <c r="AN468" s="84">
        <f>(NETWORKDAYS.INTL(B468,AM468,1,[2]FESTIVOS!B726:B823)-1)</f>
        <v>9</v>
      </c>
    </row>
    <row r="469" spans="1:40" ht="70" hidden="1" x14ac:dyDescent="0.35">
      <c r="A469" s="9">
        <v>20221300040822</v>
      </c>
      <c r="B469" s="10">
        <v>44697</v>
      </c>
      <c r="C469" s="101"/>
      <c r="D469" s="54"/>
      <c r="E469" s="10"/>
      <c r="F469" s="55"/>
      <c r="G469" s="18" t="s">
        <v>1948</v>
      </c>
      <c r="H469" s="52" t="s">
        <v>1949</v>
      </c>
      <c r="I469" s="18" t="s">
        <v>1950</v>
      </c>
      <c r="J469" s="37"/>
      <c r="K469" s="37">
        <v>1</v>
      </c>
      <c r="L469" s="37"/>
      <c r="M469" s="37"/>
      <c r="N469" s="37"/>
      <c r="O469" s="37"/>
      <c r="P469" s="37"/>
      <c r="Q469" s="37">
        <v>1</v>
      </c>
      <c r="R469" s="37"/>
      <c r="S469" s="37"/>
      <c r="T469" s="37"/>
      <c r="U469" s="37"/>
      <c r="V469" s="27" t="s">
        <v>1812</v>
      </c>
      <c r="W469" s="27" t="s">
        <v>70</v>
      </c>
      <c r="X469" s="88" t="s">
        <v>2010</v>
      </c>
      <c r="Y469" s="27" t="s">
        <v>71</v>
      </c>
      <c r="Z469" s="37">
        <v>1</v>
      </c>
      <c r="AA469" s="37"/>
      <c r="AB469" s="37"/>
      <c r="AC469" s="37"/>
      <c r="AD469" s="37"/>
      <c r="AE469" s="37"/>
      <c r="AF469" s="37"/>
      <c r="AG469" s="37">
        <v>1</v>
      </c>
      <c r="AH469" s="37">
        <v>1</v>
      </c>
      <c r="AI469" s="37"/>
      <c r="AJ469" s="37">
        <v>1</v>
      </c>
      <c r="AK469" s="37"/>
      <c r="AL469" s="80">
        <v>20221200041311</v>
      </c>
      <c r="AM469" s="69">
        <v>44727</v>
      </c>
      <c r="AN469" s="84">
        <f>(NETWORKDAYS.INTL(B469,AM469,1,[2]FESTIVOS!B727:B824)-1)</f>
        <v>22</v>
      </c>
    </row>
    <row r="470" spans="1:40" ht="70" hidden="1" x14ac:dyDescent="0.35">
      <c r="A470" s="9">
        <v>20221300040852</v>
      </c>
      <c r="B470" s="10">
        <v>44697</v>
      </c>
      <c r="C470" s="101"/>
      <c r="D470" s="54"/>
      <c r="E470" s="10"/>
      <c r="F470" s="55"/>
      <c r="G470" s="18" t="s">
        <v>1951</v>
      </c>
      <c r="H470" s="52" t="s">
        <v>1952</v>
      </c>
      <c r="I470" s="18" t="s">
        <v>1953</v>
      </c>
      <c r="J470" s="37"/>
      <c r="K470" s="37">
        <v>1</v>
      </c>
      <c r="L470" s="37"/>
      <c r="M470" s="37"/>
      <c r="N470" s="37"/>
      <c r="O470" s="37"/>
      <c r="P470" s="37"/>
      <c r="Q470" s="37">
        <v>1</v>
      </c>
      <c r="R470" s="37"/>
      <c r="S470" s="37"/>
      <c r="T470" s="37"/>
      <c r="U470" s="37"/>
      <c r="V470" s="27" t="s">
        <v>1812</v>
      </c>
      <c r="W470" s="27" t="s">
        <v>70</v>
      </c>
      <c r="X470" s="88" t="s">
        <v>2009</v>
      </c>
      <c r="Y470" s="27" t="s">
        <v>71</v>
      </c>
      <c r="Z470" s="37">
        <v>1</v>
      </c>
      <c r="AA470" s="37"/>
      <c r="AB470" s="37"/>
      <c r="AC470" s="37"/>
      <c r="AD470" s="37"/>
      <c r="AE470" s="37"/>
      <c r="AF470" s="37"/>
      <c r="AG470" s="37">
        <v>1</v>
      </c>
      <c r="AH470" s="37">
        <v>1</v>
      </c>
      <c r="AI470" s="37"/>
      <c r="AJ470" s="37">
        <v>1</v>
      </c>
      <c r="AK470" s="37"/>
      <c r="AL470" s="80">
        <v>20221200041301</v>
      </c>
      <c r="AM470" s="69">
        <v>44727</v>
      </c>
      <c r="AN470" s="84">
        <f>(NETWORKDAYS.INTL(B470,AM470,1,[2]FESTIVOS!B728:B825)-1)</f>
        <v>22</v>
      </c>
    </row>
    <row r="471" spans="1:40" ht="70.25" hidden="1" customHeight="1" x14ac:dyDescent="0.35">
      <c r="A471" s="9">
        <v>20221300040882</v>
      </c>
      <c r="B471" s="10">
        <v>44697</v>
      </c>
      <c r="C471" s="101"/>
      <c r="D471" s="54"/>
      <c r="E471" s="10"/>
      <c r="F471" s="55"/>
      <c r="G471" s="18" t="s">
        <v>1954</v>
      </c>
      <c r="H471" s="52" t="s">
        <v>1955</v>
      </c>
      <c r="I471" s="18" t="s">
        <v>1956</v>
      </c>
      <c r="J471" s="24"/>
      <c r="K471" s="24">
        <v>1</v>
      </c>
      <c r="L471" s="24"/>
      <c r="M471" s="24"/>
      <c r="N471" s="24"/>
      <c r="O471" s="24"/>
      <c r="P471" s="24"/>
      <c r="Q471" s="24">
        <v>1</v>
      </c>
      <c r="R471" s="24"/>
      <c r="S471" s="24"/>
      <c r="T471" s="24"/>
      <c r="U471" s="24"/>
      <c r="V471" s="27" t="s">
        <v>1812</v>
      </c>
      <c r="W471" s="27" t="s">
        <v>70</v>
      </c>
      <c r="X471" s="88" t="s">
        <v>2008</v>
      </c>
      <c r="Y471" s="27" t="s">
        <v>71</v>
      </c>
      <c r="Z471" s="37">
        <v>1</v>
      </c>
      <c r="AA471" s="24"/>
      <c r="AB471" s="24"/>
      <c r="AC471" s="24"/>
      <c r="AD471" s="24"/>
      <c r="AE471" s="24"/>
      <c r="AF471" s="24"/>
      <c r="AG471" s="24">
        <v>1</v>
      </c>
      <c r="AH471" s="24">
        <v>1</v>
      </c>
      <c r="AI471" s="24"/>
      <c r="AJ471" s="24">
        <v>1</v>
      </c>
      <c r="AK471" s="24"/>
      <c r="AL471" s="38">
        <v>20221200041291</v>
      </c>
      <c r="AM471" s="10">
        <v>44727</v>
      </c>
      <c r="AN471" s="84">
        <f>(NETWORKDAYS.INTL(B471,AM471,1,[2]FESTIVOS!B729:B826)-1)</f>
        <v>22</v>
      </c>
    </row>
    <row r="472" spans="1:40" ht="70.25" hidden="1" customHeight="1" x14ac:dyDescent="0.35">
      <c r="A472" s="9">
        <v>20221400041072</v>
      </c>
      <c r="B472" s="10">
        <v>44698</v>
      </c>
      <c r="C472" s="101"/>
      <c r="D472" s="54"/>
      <c r="E472" s="10"/>
      <c r="F472" s="55"/>
      <c r="G472" s="18" t="s">
        <v>1957</v>
      </c>
      <c r="H472" s="52" t="s">
        <v>1958</v>
      </c>
      <c r="I472" s="18" t="s">
        <v>1959</v>
      </c>
      <c r="J472" s="24"/>
      <c r="K472" s="24">
        <v>1</v>
      </c>
      <c r="L472" s="24"/>
      <c r="M472" s="24"/>
      <c r="N472" s="24"/>
      <c r="O472" s="24"/>
      <c r="P472" s="24"/>
      <c r="Q472" s="24">
        <v>1</v>
      </c>
      <c r="R472" s="24"/>
      <c r="S472" s="24"/>
      <c r="T472" s="24"/>
      <c r="U472" s="24"/>
      <c r="V472" s="27" t="s">
        <v>1812</v>
      </c>
      <c r="W472" s="27" t="s">
        <v>70</v>
      </c>
      <c r="X472" s="88" t="s">
        <v>2005</v>
      </c>
      <c r="Y472" s="27" t="s">
        <v>71</v>
      </c>
      <c r="Z472" s="37">
        <v>1</v>
      </c>
      <c r="AA472" s="37"/>
      <c r="AB472" s="37"/>
      <c r="AC472" s="37"/>
      <c r="AD472" s="37"/>
      <c r="AE472" s="37"/>
      <c r="AF472" s="37"/>
      <c r="AG472" s="37">
        <v>1</v>
      </c>
      <c r="AH472" s="37">
        <v>1</v>
      </c>
      <c r="AI472" s="37"/>
      <c r="AJ472" s="37">
        <v>1</v>
      </c>
      <c r="AK472" s="37"/>
      <c r="AL472" s="80">
        <v>20221200041281</v>
      </c>
      <c r="AM472" s="69">
        <v>44727</v>
      </c>
      <c r="AN472" s="84">
        <f>(NETWORKDAYS.INTL(B472,AM472,1,[2]FESTIVOS!B730:B827)-1)</f>
        <v>21</v>
      </c>
    </row>
    <row r="473" spans="1:40" ht="70.25" hidden="1" customHeight="1" x14ac:dyDescent="0.35">
      <c r="A473" s="9">
        <v>20221300041552</v>
      </c>
      <c r="B473" s="10">
        <v>44699</v>
      </c>
      <c r="C473" s="101"/>
      <c r="D473" s="54"/>
      <c r="E473" s="10"/>
      <c r="F473" s="55"/>
      <c r="G473" s="18" t="s">
        <v>1963</v>
      </c>
      <c r="H473" s="52" t="s">
        <v>1964</v>
      </c>
      <c r="I473" s="18" t="s">
        <v>1965</v>
      </c>
      <c r="J473" s="24"/>
      <c r="K473" s="24">
        <v>1</v>
      </c>
      <c r="L473" s="24"/>
      <c r="M473" s="24"/>
      <c r="N473" s="24"/>
      <c r="O473" s="24"/>
      <c r="P473" s="24"/>
      <c r="Q473" s="24">
        <v>1</v>
      </c>
      <c r="R473" s="24"/>
      <c r="S473" s="24"/>
      <c r="T473" s="24"/>
      <c r="U473" s="24"/>
      <c r="V473" s="27" t="s">
        <v>1812</v>
      </c>
      <c r="W473" s="27" t="s">
        <v>70</v>
      </c>
      <c r="X473" s="88" t="s">
        <v>2011</v>
      </c>
      <c r="Y473" s="27" t="s">
        <v>71</v>
      </c>
      <c r="Z473" s="37">
        <v>1</v>
      </c>
      <c r="AA473" s="37"/>
      <c r="AB473" s="37"/>
      <c r="AC473" s="37"/>
      <c r="AD473" s="37"/>
      <c r="AE473" s="37"/>
      <c r="AF473" s="37"/>
      <c r="AG473" s="37">
        <v>1</v>
      </c>
      <c r="AH473" s="37">
        <v>1</v>
      </c>
      <c r="AI473" s="37"/>
      <c r="AJ473" s="37">
        <v>1</v>
      </c>
      <c r="AK473" s="37"/>
      <c r="AL473" s="80">
        <v>20221200041271</v>
      </c>
      <c r="AM473" s="69">
        <v>44727</v>
      </c>
      <c r="AN473" s="84">
        <f>(NETWORKDAYS.INTL(B473,AM473,1,[2]FESTIVOS!B731:B828)-1)</f>
        <v>20</v>
      </c>
    </row>
    <row r="474" spans="1:40" ht="70.25" hidden="1" customHeight="1" x14ac:dyDescent="0.35">
      <c r="A474" s="9">
        <v>20221300042852</v>
      </c>
      <c r="B474" s="10">
        <v>44704</v>
      </c>
      <c r="C474" s="101"/>
      <c r="D474" s="54"/>
      <c r="E474" s="10"/>
      <c r="F474" s="55"/>
      <c r="G474" s="18" t="s">
        <v>1966</v>
      </c>
      <c r="H474" s="52" t="s">
        <v>1967</v>
      </c>
      <c r="I474" s="18" t="s">
        <v>1968</v>
      </c>
      <c r="J474" s="24"/>
      <c r="K474" s="24">
        <v>1</v>
      </c>
      <c r="L474" s="24"/>
      <c r="M474" s="24"/>
      <c r="N474" s="24"/>
      <c r="O474" s="24"/>
      <c r="P474" s="24"/>
      <c r="Q474" s="24">
        <v>1</v>
      </c>
      <c r="R474" s="24"/>
      <c r="S474" s="24"/>
      <c r="T474" s="24"/>
      <c r="U474" s="24"/>
      <c r="V474" s="27" t="s">
        <v>1969</v>
      </c>
      <c r="W474" s="27" t="s">
        <v>53</v>
      </c>
      <c r="X474" s="88" t="s">
        <v>2012</v>
      </c>
      <c r="Y474" s="27" t="s">
        <v>71</v>
      </c>
      <c r="Z474" s="37">
        <v>1</v>
      </c>
      <c r="AA474" s="37"/>
      <c r="AB474" s="37"/>
      <c r="AC474" s="37"/>
      <c r="AD474" s="37"/>
      <c r="AE474" s="37"/>
      <c r="AF474" s="37"/>
      <c r="AG474" s="37">
        <v>1</v>
      </c>
      <c r="AH474" s="37">
        <v>1</v>
      </c>
      <c r="AI474" s="37"/>
      <c r="AJ474" s="37">
        <v>1</v>
      </c>
      <c r="AK474" s="37"/>
      <c r="AL474" s="80">
        <v>20221200040291</v>
      </c>
      <c r="AM474" s="69">
        <v>44722</v>
      </c>
      <c r="AN474" s="84">
        <f>(NETWORKDAYS.INTL(B474,AM474,1,[2]FESTIVOS!B732:B829)-1)</f>
        <v>14</v>
      </c>
    </row>
    <row r="475" spans="1:40" ht="70.25" hidden="1" customHeight="1" x14ac:dyDescent="0.35">
      <c r="A475" s="9">
        <v>20221400042452</v>
      </c>
      <c r="B475" s="10">
        <v>44704</v>
      </c>
      <c r="C475" s="101"/>
      <c r="D475" s="54"/>
      <c r="E475" s="10"/>
      <c r="F475" s="55"/>
      <c r="G475" s="18" t="s">
        <v>1970</v>
      </c>
      <c r="H475" s="52" t="s">
        <v>1971</v>
      </c>
      <c r="I475" s="104" t="s">
        <v>1972</v>
      </c>
      <c r="J475" s="24"/>
      <c r="K475" s="24">
        <v>1</v>
      </c>
      <c r="L475" s="24"/>
      <c r="M475" s="24"/>
      <c r="N475" s="24"/>
      <c r="O475" s="24"/>
      <c r="P475" s="24"/>
      <c r="Q475" s="24">
        <v>1</v>
      </c>
      <c r="R475" s="24"/>
      <c r="S475" s="24"/>
      <c r="T475" s="24"/>
      <c r="U475" s="24"/>
      <c r="V475" s="27" t="s">
        <v>1812</v>
      </c>
      <c r="W475" s="27" t="s">
        <v>70</v>
      </c>
      <c r="X475" s="88" t="s">
        <v>75</v>
      </c>
      <c r="Y475" s="27" t="s">
        <v>71</v>
      </c>
      <c r="Z475" s="37">
        <v>1</v>
      </c>
      <c r="AA475" s="37"/>
      <c r="AB475" s="37"/>
      <c r="AC475" s="37"/>
      <c r="AD475" s="37"/>
      <c r="AE475" s="37"/>
      <c r="AF475" s="37"/>
      <c r="AG475" s="37">
        <v>1</v>
      </c>
      <c r="AH475" s="37"/>
      <c r="AI475" s="37">
        <v>1</v>
      </c>
      <c r="AJ475" s="37"/>
      <c r="AK475" s="37"/>
      <c r="AL475" s="80"/>
      <c r="AM475" s="69"/>
      <c r="AN475" s="84">
        <f>(NETWORKDAYS.INTL(B475,AM475,1,[2]FESTIVOS!B733:B830)-1)</f>
        <v>-31932</v>
      </c>
    </row>
    <row r="476" spans="1:40" ht="70.25" hidden="1" customHeight="1" x14ac:dyDescent="0.35">
      <c r="A476" s="9">
        <v>20221300042682</v>
      </c>
      <c r="B476" s="10">
        <v>44704</v>
      </c>
      <c r="C476" s="101"/>
      <c r="D476" s="54"/>
      <c r="E476" s="10"/>
      <c r="F476" s="55"/>
      <c r="G476" s="18" t="s">
        <v>1973</v>
      </c>
      <c r="H476" s="52" t="s">
        <v>1974</v>
      </c>
      <c r="I476" s="18" t="s">
        <v>1975</v>
      </c>
      <c r="J476" s="24"/>
      <c r="K476" s="24">
        <v>1</v>
      </c>
      <c r="L476" s="24"/>
      <c r="M476" s="24"/>
      <c r="N476" s="24"/>
      <c r="O476" s="24"/>
      <c r="P476" s="24"/>
      <c r="Q476" s="24">
        <v>1</v>
      </c>
      <c r="R476" s="24"/>
      <c r="S476" s="24"/>
      <c r="T476" s="24"/>
      <c r="U476" s="24"/>
      <c r="V476" s="27" t="s">
        <v>1812</v>
      </c>
      <c r="W476" s="27" t="s">
        <v>70</v>
      </c>
      <c r="X476" s="88" t="s">
        <v>2013</v>
      </c>
      <c r="Y476" s="27" t="s">
        <v>71</v>
      </c>
      <c r="Z476" s="37">
        <v>1</v>
      </c>
      <c r="AA476" s="37"/>
      <c r="AB476" s="37"/>
      <c r="AC476" s="37"/>
      <c r="AD476" s="37"/>
      <c r="AE476" s="37"/>
      <c r="AF476" s="37"/>
      <c r="AG476" s="37">
        <v>1</v>
      </c>
      <c r="AH476" s="37">
        <v>1</v>
      </c>
      <c r="AI476" s="37"/>
      <c r="AJ476" s="37">
        <v>1</v>
      </c>
      <c r="AK476" s="37"/>
      <c r="AL476" s="80">
        <v>20221200041261</v>
      </c>
      <c r="AM476" s="69">
        <v>44727</v>
      </c>
      <c r="AN476" s="84">
        <f>(NETWORKDAYS.INTL(B476,AM476,1,[2]FESTIVOS!B734:B831)-1)</f>
        <v>17</v>
      </c>
    </row>
    <row r="477" spans="1:40" ht="70.25" hidden="1" customHeight="1" x14ac:dyDescent="0.35">
      <c r="A477" s="9">
        <v>20221300043342</v>
      </c>
      <c r="B477" s="10">
        <v>44706</v>
      </c>
      <c r="C477" s="101"/>
      <c r="D477" s="54"/>
      <c r="E477" s="10"/>
      <c r="F477" s="55"/>
      <c r="G477" s="18" t="s">
        <v>1979</v>
      </c>
      <c r="H477" s="52" t="s">
        <v>1980</v>
      </c>
      <c r="I477" s="18" t="s">
        <v>1981</v>
      </c>
      <c r="J477" s="24"/>
      <c r="K477" s="24">
        <v>1</v>
      </c>
      <c r="L477" s="24"/>
      <c r="M477" s="24"/>
      <c r="N477" s="24"/>
      <c r="O477" s="24"/>
      <c r="P477" s="24"/>
      <c r="Q477" s="24">
        <v>1</v>
      </c>
      <c r="R477" s="24"/>
      <c r="S477" s="24"/>
      <c r="T477" s="24"/>
      <c r="U477" s="24"/>
      <c r="V477" s="27" t="s">
        <v>1812</v>
      </c>
      <c r="W477" s="27" t="s">
        <v>70</v>
      </c>
      <c r="X477" s="88" t="s">
        <v>2019</v>
      </c>
      <c r="Y477" s="27" t="s">
        <v>71</v>
      </c>
      <c r="Z477" s="37">
        <v>1</v>
      </c>
      <c r="AA477" s="37"/>
      <c r="AB477" s="37"/>
      <c r="AC477" s="37"/>
      <c r="AD477" s="37"/>
      <c r="AE477" s="37"/>
      <c r="AF477" s="37"/>
      <c r="AG477" s="37">
        <v>1</v>
      </c>
      <c r="AH477" s="37">
        <v>1</v>
      </c>
      <c r="AI477" s="37"/>
      <c r="AJ477" s="37">
        <v>1</v>
      </c>
      <c r="AK477" s="37"/>
      <c r="AL477" s="80">
        <v>20221200043031</v>
      </c>
      <c r="AM477" s="69">
        <v>44734</v>
      </c>
      <c r="AN477" s="84">
        <f>(NETWORKDAYS.INTL(B477,AM477,1,[2]FESTIVOS!B735:B832)-1)</f>
        <v>20</v>
      </c>
    </row>
    <row r="478" spans="1:40" ht="70.25" hidden="1" customHeight="1" x14ac:dyDescent="0.35">
      <c r="A478" s="9">
        <v>20221300043832</v>
      </c>
      <c r="B478" s="10">
        <v>44707</v>
      </c>
      <c r="C478" s="101"/>
      <c r="D478" s="54"/>
      <c r="E478" s="10"/>
      <c r="F478" s="55"/>
      <c r="G478" s="18" t="s">
        <v>1982</v>
      </c>
      <c r="H478" s="52" t="s">
        <v>1983</v>
      </c>
      <c r="I478" s="104" t="s">
        <v>1984</v>
      </c>
      <c r="J478" s="24"/>
      <c r="K478" s="24">
        <v>1</v>
      </c>
      <c r="L478" s="24"/>
      <c r="M478" s="24"/>
      <c r="N478" s="24"/>
      <c r="O478" s="24"/>
      <c r="P478" s="24"/>
      <c r="Q478" s="24">
        <v>1</v>
      </c>
      <c r="R478" s="24"/>
      <c r="S478" s="24"/>
      <c r="T478" s="24"/>
      <c r="U478" s="24"/>
      <c r="V478" s="27" t="s">
        <v>1812</v>
      </c>
      <c r="W478" s="27" t="s">
        <v>70</v>
      </c>
      <c r="X478" s="88" t="s">
        <v>75</v>
      </c>
      <c r="Y478" s="27" t="s">
        <v>71</v>
      </c>
      <c r="Z478" s="37">
        <v>1</v>
      </c>
      <c r="AA478" s="37"/>
      <c r="AB478" s="37"/>
      <c r="AC478" s="37"/>
      <c r="AD478" s="37"/>
      <c r="AE478" s="37"/>
      <c r="AF478" s="37"/>
      <c r="AG478" s="37">
        <v>1</v>
      </c>
      <c r="AH478" s="37"/>
      <c r="AI478" s="37">
        <v>1</v>
      </c>
      <c r="AJ478" s="37"/>
      <c r="AK478" s="37"/>
      <c r="AL478" s="80"/>
      <c r="AM478" s="69"/>
      <c r="AN478" s="84">
        <f>(NETWORKDAYS.INTL(B478,AM478,1,[2]FESTIVOS!B736:B833)-1)</f>
        <v>-31935</v>
      </c>
    </row>
    <row r="479" spans="1:40" ht="70.25" hidden="1" customHeight="1" x14ac:dyDescent="0.35">
      <c r="A479" s="9">
        <v>20221300044052</v>
      </c>
      <c r="B479" s="10">
        <v>44708</v>
      </c>
      <c r="C479" s="101"/>
      <c r="D479" s="54"/>
      <c r="E479" s="10"/>
      <c r="F479" s="55"/>
      <c r="G479" s="18" t="s">
        <v>1985</v>
      </c>
      <c r="H479" s="52" t="s">
        <v>1986</v>
      </c>
      <c r="I479" s="18" t="s">
        <v>1987</v>
      </c>
      <c r="J479" s="24"/>
      <c r="K479" s="24">
        <v>1</v>
      </c>
      <c r="L479" s="24"/>
      <c r="M479" s="24"/>
      <c r="N479" s="24"/>
      <c r="O479" s="24"/>
      <c r="P479" s="24"/>
      <c r="Q479" s="24">
        <v>1</v>
      </c>
      <c r="R479" s="24"/>
      <c r="S479" s="24"/>
      <c r="T479" s="24"/>
      <c r="U479" s="24"/>
      <c r="V479" s="27" t="s">
        <v>1812</v>
      </c>
      <c r="W479" s="27" t="s">
        <v>70</v>
      </c>
      <c r="X479" s="88" t="s">
        <v>2017</v>
      </c>
      <c r="Y479" s="27" t="s">
        <v>71</v>
      </c>
      <c r="Z479" s="37">
        <v>1</v>
      </c>
      <c r="AA479" s="37"/>
      <c r="AB479" s="37"/>
      <c r="AC479" s="37"/>
      <c r="AD479" s="37"/>
      <c r="AE479" s="37"/>
      <c r="AF479" s="37"/>
      <c r="AG479" s="37">
        <v>1</v>
      </c>
      <c r="AH479" s="37">
        <v>1</v>
      </c>
      <c r="AI479" s="37"/>
      <c r="AJ479" s="37">
        <v>1</v>
      </c>
      <c r="AK479" s="37"/>
      <c r="AL479" s="80">
        <v>20221200042981</v>
      </c>
      <c r="AM479" s="69">
        <v>44734</v>
      </c>
      <c r="AN479" s="84">
        <f>(NETWORKDAYS.INTL(B479,AM479,1,[2]FESTIVOS!B737:B834)-1)</f>
        <v>18</v>
      </c>
    </row>
    <row r="480" spans="1:40" ht="70.25" hidden="1" customHeight="1" x14ac:dyDescent="0.35">
      <c r="A480" s="9">
        <v>20221300044232</v>
      </c>
      <c r="B480" s="10">
        <v>44708</v>
      </c>
      <c r="C480" s="101"/>
      <c r="D480" s="54"/>
      <c r="E480" s="10"/>
      <c r="F480" s="55"/>
      <c r="G480" s="18" t="s">
        <v>1988</v>
      </c>
      <c r="H480" s="52" t="s">
        <v>1989</v>
      </c>
      <c r="I480" s="18" t="s">
        <v>1990</v>
      </c>
      <c r="J480" s="24"/>
      <c r="K480" s="24">
        <v>1</v>
      </c>
      <c r="L480" s="24"/>
      <c r="M480" s="24"/>
      <c r="N480" s="24"/>
      <c r="O480" s="24"/>
      <c r="P480" s="24"/>
      <c r="Q480" s="24">
        <v>1</v>
      </c>
      <c r="R480" s="24"/>
      <c r="S480" s="24"/>
      <c r="T480" s="24"/>
      <c r="U480" s="24"/>
      <c r="V480" s="27" t="s">
        <v>1812</v>
      </c>
      <c r="W480" s="27" t="s">
        <v>70</v>
      </c>
      <c r="X480" s="88" t="s">
        <v>2020</v>
      </c>
      <c r="Y480" s="27" t="s">
        <v>71</v>
      </c>
      <c r="Z480" s="37">
        <v>1</v>
      </c>
      <c r="AA480" s="37"/>
      <c r="AB480" s="37"/>
      <c r="AC480" s="37"/>
      <c r="AD480" s="37"/>
      <c r="AE480" s="37"/>
      <c r="AF480" s="37"/>
      <c r="AG480" s="37">
        <v>1</v>
      </c>
      <c r="AH480" s="37">
        <v>1</v>
      </c>
      <c r="AI480" s="37"/>
      <c r="AJ480" s="37">
        <v>1</v>
      </c>
      <c r="AK480" s="37"/>
      <c r="AL480" s="80">
        <v>20221200040181</v>
      </c>
      <c r="AM480" s="69">
        <v>44722</v>
      </c>
      <c r="AN480" s="84">
        <f>(NETWORKDAYS.INTL(B480,AM480,1,[2]FESTIVOS!B738:B835)-1)</f>
        <v>10</v>
      </c>
    </row>
    <row r="481" spans="1:40" ht="70.25" hidden="1" customHeight="1" x14ac:dyDescent="0.35">
      <c r="A481" s="9">
        <v>20221300044242</v>
      </c>
      <c r="B481" s="10">
        <v>44708</v>
      </c>
      <c r="C481" s="101"/>
      <c r="D481" s="54"/>
      <c r="E481" s="10"/>
      <c r="F481" s="55"/>
      <c r="G481" s="18" t="s">
        <v>1991</v>
      </c>
      <c r="H481" s="52" t="s">
        <v>1992</v>
      </c>
      <c r="I481" s="18" t="s">
        <v>1993</v>
      </c>
      <c r="J481" s="24"/>
      <c r="K481" s="24">
        <v>1</v>
      </c>
      <c r="L481" s="24"/>
      <c r="M481" s="24"/>
      <c r="N481" s="24"/>
      <c r="O481" s="24"/>
      <c r="P481" s="24"/>
      <c r="Q481" s="24">
        <v>1</v>
      </c>
      <c r="R481" s="24"/>
      <c r="S481" s="24"/>
      <c r="T481" s="24"/>
      <c r="U481" s="24"/>
      <c r="V481" s="27" t="s">
        <v>1812</v>
      </c>
      <c r="W481" s="27" t="s">
        <v>70</v>
      </c>
      <c r="X481" s="88" t="s">
        <v>2018</v>
      </c>
      <c r="Y481" s="27" t="s">
        <v>71</v>
      </c>
      <c r="Z481" s="37">
        <v>1</v>
      </c>
      <c r="AA481" s="37"/>
      <c r="AB481" s="37"/>
      <c r="AC481" s="37"/>
      <c r="AD481" s="37"/>
      <c r="AE481" s="37"/>
      <c r="AF481" s="37"/>
      <c r="AG481" s="37">
        <v>1</v>
      </c>
      <c r="AH481" s="37">
        <v>1</v>
      </c>
      <c r="AI481" s="37"/>
      <c r="AJ481" s="37">
        <v>1</v>
      </c>
      <c r="AK481" s="37"/>
      <c r="AL481" s="80">
        <v>20221200041391</v>
      </c>
      <c r="AM481" s="69">
        <v>44727</v>
      </c>
      <c r="AN481" s="84">
        <f>(NETWORKDAYS.INTL(B481,AM481,1,[2]FESTIVOS!B739:B836)-1)</f>
        <v>13</v>
      </c>
    </row>
    <row r="482" spans="1:40" ht="70.25" hidden="1" customHeight="1" x14ac:dyDescent="0.35">
      <c r="A482" s="9">
        <v>20221300044262</v>
      </c>
      <c r="B482" s="10">
        <v>44708</v>
      </c>
      <c r="C482" s="101"/>
      <c r="D482" s="54"/>
      <c r="E482" s="10"/>
      <c r="F482" s="55"/>
      <c r="G482" s="18" t="s">
        <v>1994</v>
      </c>
      <c r="H482" s="52" t="s">
        <v>1995</v>
      </c>
      <c r="I482" s="18" t="s">
        <v>1996</v>
      </c>
      <c r="J482" s="24"/>
      <c r="K482" s="24">
        <v>1</v>
      </c>
      <c r="L482" s="24"/>
      <c r="M482" s="24"/>
      <c r="N482" s="24"/>
      <c r="O482" s="24"/>
      <c r="P482" s="24"/>
      <c r="Q482" s="24">
        <v>1</v>
      </c>
      <c r="R482" s="24"/>
      <c r="S482" s="24"/>
      <c r="T482" s="24"/>
      <c r="U482" s="24"/>
      <c r="V482" s="27" t="s">
        <v>1812</v>
      </c>
      <c r="W482" s="27" t="s">
        <v>70</v>
      </c>
      <c r="X482" s="88" t="s">
        <v>2015</v>
      </c>
      <c r="Y482" s="27" t="s">
        <v>71</v>
      </c>
      <c r="Z482" s="37">
        <v>1</v>
      </c>
      <c r="AA482" s="37"/>
      <c r="AB482" s="37"/>
      <c r="AC482" s="37"/>
      <c r="AD482" s="37"/>
      <c r="AE482" s="37"/>
      <c r="AF482" s="37"/>
      <c r="AG482" s="37">
        <v>1</v>
      </c>
      <c r="AH482" s="37">
        <v>1</v>
      </c>
      <c r="AI482" s="37"/>
      <c r="AJ482" s="37">
        <v>1</v>
      </c>
      <c r="AK482" s="37"/>
      <c r="AL482" s="80">
        <v>20221200041401</v>
      </c>
      <c r="AM482" s="69">
        <v>44727</v>
      </c>
      <c r="AN482" s="84">
        <f>(NETWORKDAYS.INTL(B482,AM482,1,[2]FESTIVOS!B740:B837)-1)</f>
        <v>13</v>
      </c>
    </row>
    <row r="483" spans="1:40" ht="70.25" hidden="1" customHeight="1" x14ac:dyDescent="0.35">
      <c r="A483" s="9">
        <v>20221300044772</v>
      </c>
      <c r="B483" s="10">
        <v>44712</v>
      </c>
      <c r="C483" s="101"/>
      <c r="D483" s="54"/>
      <c r="E483" s="10"/>
      <c r="F483" s="55"/>
      <c r="G483" s="18" t="s">
        <v>1997</v>
      </c>
      <c r="H483" s="52" t="s">
        <v>1998</v>
      </c>
      <c r="I483" s="18" t="s">
        <v>1999</v>
      </c>
      <c r="J483" s="24"/>
      <c r="K483" s="24">
        <v>1</v>
      </c>
      <c r="L483" s="24"/>
      <c r="M483" s="24"/>
      <c r="N483" s="24"/>
      <c r="O483" s="24"/>
      <c r="P483" s="24"/>
      <c r="Q483" s="24">
        <v>1</v>
      </c>
      <c r="R483" s="24"/>
      <c r="S483" s="24"/>
      <c r="T483" s="24"/>
      <c r="U483" s="24"/>
      <c r="V483" s="27" t="s">
        <v>1812</v>
      </c>
      <c r="W483" s="27" t="s">
        <v>70</v>
      </c>
      <c r="X483" s="88" t="s">
        <v>2021</v>
      </c>
      <c r="Y483" s="27" t="s">
        <v>71</v>
      </c>
      <c r="Z483" s="37">
        <v>1</v>
      </c>
      <c r="AA483" s="37"/>
      <c r="AB483" s="37"/>
      <c r="AC483" s="37"/>
      <c r="AD483" s="37"/>
      <c r="AE483" s="37"/>
      <c r="AF483" s="37"/>
      <c r="AG483" s="37">
        <v>1</v>
      </c>
      <c r="AH483" s="37">
        <v>1</v>
      </c>
      <c r="AI483" s="37"/>
      <c r="AJ483" s="37">
        <v>1</v>
      </c>
      <c r="AK483" s="37"/>
      <c r="AL483" s="80">
        <v>20221200040201</v>
      </c>
      <c r="AM483" s="69">
        <v>44722</v>
      </c>
      <c r="AN483" s="84">
        <f>(NETWORKDAYS.INTL(B483,AM483,1,[2]FESTIVOS!B741:B838)-1)</f>
        <v>8</v>
      </c>
    </row>
    <row r="484" spans="1:40" ht="70.25" hidden="1" customHeight="1" x14ac:dyDescent="0.35">
      <c r="A484" s="9">
        <v>20221400045062</v>
      </c>
      <c r="B484" s="10">
        <v>44712</v>
      </c>
      <c r="C484" s="101"/>
      <c r="D484" s="54"/>
      <c r="E484" s="10"/>
      <c r="F484" s="55"/>
      <c r="G484" s="18" t="s">
        <v>2000</v>
      </c>
      <c r="H484" s="52" t="s">
        <v>2001</v>
      </c>
      <c r="I484" s="18" t="s">
        <v>2002</v>
      </c>
      <c r="J484" s="24"/>
      <c r="K484" s="24">
        <v>1</v>
      </c>
      <c r="L484" s="24"/>
      <c r="M484" s="24"/>
      <c r="N484" s="24"/>
      <c r="O484" s="24"/>
      <c r="P484" s="24"/>
      <c r="Q484" s="24">
        <v>1</v>
      </c>
      <c r="R484" s="24"/>
      <c r="S484" s="24"/>
      <c r="T484" s="24"/>
      <c r="U484" s="24"/>
      <c r="V484" s="27" t="s">
        <v>2003</v>
      </c>
      <c r="W484" s="27" t="s">
        <v>70</v>
      </c>
      <c r="X484" s="88" t="s">
        <v>2016</v>
      </c>
      <c r="Y484" s="27" t="s">
        <v>71</v>
      </c>
      <c r="Z484" s="37">
        <v>1</v>
      </c>
      <c r="AA484" s="37"/>
      <c r="AB484" s="37"/>
      <c r="AC484" s="37"/>
      <c r="AD484" s="37"/>
      <c r="AE484" s="37"/>
      <c r="AF484" s="37"/>
      <c r="AG484" s="37">
        <v>1</v>
      </c>
      <c r="AH484" s="37">
        <v>1</v>
      </c>
      <c r="AI484" s="37"/>
      <c r="AJ484" s="37">
        <v>1</v>
      </c>
      <c r="AK484" s="37"/>
      <c r="AL484" s="80">
        <v>20221200042991</v>
      </c>
      <c r="AM484" s="69">
        <v>44734</v>
      </c>
      <c r="AN484" s="84">
        <f>(NETWORKDAYS.INTL(B484,AM484,1,[2]FESTIVOS!B742:B839)-1)</f>
        <v>16</v>
      </c>
    </row>
    <row r="485" spans="1:40" ht="70.25" hidden="1" customHeight="1" x14ac:dyDescent="0.35">
      <c r="A485" s="9">
        <v>202213044312</v>
      </c>
      <c r="B485" s="10">
        <v>44712</v>
      </c>
      <c r="C485" s="101"/>
      <c r="D485" s="54"/>
      <c r="E485" s="10"/>
      <c r="F485" s="55"/>
      <c r="G485" s="18" t="s">
        <v>1760</v>
      </c>
      <c r="H485" s="52" t="s">
        <v>194</v>
      </c>
      <c r="I485" s="18" t="s">
        <v>137</v>
      </c>
      <c r="J485" s="24"/>
      <c r="K485" s="24">
        <v>1</v>
      </c>
      <c r="L485" s="24"/>
      <c r="M485" s="24"/>
      <c r="N485" s="24"/>
      <c r="O485" s="24"/>
      <c r="P485" s="24"/>
      <c r="Q485" s="24">
        <v>1</v>
      </c>
      <c r="R485" s="24"/>
      <c r="S485" s="24"/>
      <c r="T485" s="24"/>
      <c r="U485" s="24"/>
      <c r="V485" s="105" t="s">
        <v>2022</v>
      </c>
      <c r="W485" s="27" t="s">
        <v>70</v>
      </c>
      <c r="X485" s="88" t="s">
        <v>2023</v>
      </c>
      <c r="Y485" s="27" t="s">
        <v>71</v>
      </c>
      <c r="Z485" s="37">
        <v>1</v>
      </c>
      <c r="AA485" s="37"/>
      <c r="AB485" s="37"/>
      <c r="AC485" s="37"/>
      <c r="AD485" s="37"/>
      <c r="AE485" s="37"/>
      <c r="AF485" s="37"/>
      <c r="AG485" s="37">
        <v>1</v>
      </c>
      <c r="AH485" s="37">
        <v>1</v>
      </c>
      <c r="AI485" s="37"/>
      <c r="AJ485" s="37">
        <v>1</v>
      </c>
      <c r="AK485" s="37"/>
      <c r="AL485" s="80">
        <v>20221200042251</v>
      </c>
      <c r="AM485" s="69">
        <v>44729</v>
      </c>
      <c r="AN485" s="84">
        <f>(NETWORKDAYS.INTL(B485,AM485,1,[2]FESTIVOS!B743:B840)-1)</f>
        <v>13</v>
      </c>
    </row>
    <row r="486" spans="1:40" ht="70.25" customHeight="1" x14ac:dyDescent="0.35">
      <c r="A486" s="9">
        <v>20221300045642</v>
      </c>
      <c r="B486" s="10">
        <v>44713</v>
      </c>
      <c r="C486" s="101"/>
      <c r="D486" s="54"/>
      <c r="E486" s="10"/>
      <c r="F486" s="55"/>
      <c r="G486" s="18" t="s">
        <v>2024</v>
      </c>
      <c r="H486" s="52" t="s">
        <v>2025</v>
      </c>
      <c r="I486" s="39" t="s">
        <v>2026</v>
      </c>
      <c r="J486" s="24"/>
      <c r="K486" s="24">
        <v>1</v>
      </c>
      <c r="L486" s="24"/>
      <c r="M486" s="24"/>
      <c r="N486" s="24"/>
      <c r="O486" s="24"/>
      <c r="P486" s="24"/>
      <c r="Q486" s="24">
        <v>1</v>
      </c>
      <c r="R486" s="24"/>
      <c r="S486" s="24"/>
      <c r="T486" s="24"/>
      <c r="U486" s="24"/>
      <c r="V486" s="27" t="s">
        <v>2027</v>
      </c>
      <c r="W486" s="27" t="s">
        <v>70</v>
      </c>
      <c r="X486" s="88" t="s">
        <v>75</v>
      </c>
      <c r="Y486" s="27" t="s">
        <v>71</v>
      </c>
      <c r="Z486" s="37">
        <v>1</v>
      </c>
      <c r="AA486" s="37"/>
      <c r="AB486" s="37"/>
      <c r="AC486" s="37"/>
      <c r="AD486" s="37"/>
      <c r="AE486" s="37"/>
      <c r="AF486" s="37"/>
      <c r="AG486" s="37">
        <v>1</v>
      </c>
      <c r="AH486" s="37"/>
      <c r="AI486" s="37">
        <v>1</v>
      </c>
      <c r="AJ486" s="37"/>
      <c r="AK486" s="37"/>
      <c r="AL486" s="80"/>
      <c r="AM486" s="69"/>
      <c r="AN486" s="84"/>
    </row>
    <row r="487" spans="1:40" ht="70.25" customHeight="1" x14ac:dyDescent="0.35">
      <c r="A487" s="9">
        <v>20221400045932</v>
      </c>
      <c r="B487" s="10">
        <v>44714</v>
      </c>
      <c r="C487" s="101"/>
      <c r="D487" s="54"/>
      <c r="E487" s="10"/>
      <c r="F487" s="55"/>
      <c r="G487" s="18" t="s">
        <v>2028</v>
      </c>
      <c r="H487" s="52"/>
      <c r="I487" s="18" t="s">
        <v>2029</v>
      </c>
      <c r="J487" s="24"/>
      <c r="K487" s="24">
        <v>1</v>
      </c>
      <c r="L487" s="24"/>
      <c r="M487" s="24"/>
      <c r="N487" s="24"/>
      <c r="O487" s="24"/>
      <c r="P487" s="24"/>
      <c r="Q487" s="24">
        <v>1</v>
      </c>
      <c r="R487" s="24"/>
      <c r="S487" s="24"/>
      <c r="T487" s="24"/>
      <c r="U487" s="24"/>
      <c r="V487" s="105" t="s">
        <v>2030</v>
      </c>
      <c r="W487" s="27" t="s">
        <v>70</v>
      </c>
      <c r="X487" s="88" t="s">
        <v>2031</v>
      </c>
      <c r="Y487" s="27" t="s">
        <v>71</v>
      </c>
      <c r="Z487" s="37">
        <v>1</v>
      </c>
      <c r="AA487" s="37"/>
      <c r="AB487" s="37"/>
      <c r="AC487" s="37"/>
      <c r="AD487" s="37"/>
      <c r="AE487" s="37"/>
      <c r="AF487" s="37"/>
      <c r="AG487" s="37">
        <v>1</v>
      </c>
      <c r="AH487" s="37">
        <v>1</v>
      </c>
      <c r="AI487" s="37"/>
      <c r="AJ487" s="37">
        <v>1</v>
      </c>
      <c r="AK487" s="37"/>
      <c r="AL487" s="80" t="s">
        <v>2032</v>
      </c>
      <c r="AM487" s="80" t="s">
        <v>2032</v>
      </c>
      <c r="AN487" s="84">
        <v>0</v>
      </c>
    </row>
    <row r="488" spans="1:40" ht="70.25" customHeight="1" x14ac:dyDescent="0.35">
      <c r="A488" s="9">
        <v>20221300046052</v>
      </c>
      <c r="B488" s="10">
        <v>44714</v>
      </c>
      <c r="C488" s="101"/>
      <c r="D488" s="54"/>
      <c r="E488" s="10"/>
      <c r="F488" s="55"/>
      <c r="G488" s="18" t="s">
        <v>2040</v>
      </c>
      <c r="H488" s="52" t="s">
        <v>2041</v>
      </c>
      <c r="I488" s="18" t="s">
        <v>2042</v>
      </c>
      <c r="J488" s="24"/>
      <c r="K488" s="24">
        <v>1</v>
      </c>
      <c r="L488" s="24"/>
      <c r="M488" s="24"/>
      <c r="N488" s="24"/>
      <c r="O488" s="24"/>
      <c r="P488" s="24"/>
      <c r="Q488" s="24">
        <v>1</v>
      </c>
      <c r="R488" s="24"/>
      <c r="S488" s="24"/>
      <c r="T488" s="24"/>
      <c r="U488" s="24"/>
      <c r="V488" s="27" t="s">
        <v>2043</v>
      </c>
      <c r="W488" s="27" t="s">
        <v>70</v>
      </c>
      <c r="X488" s="88" t="s">
        <v>2044</v>
      </c>
      <c r="Y488" s="27" t="s">
        <v>71</v>
      </c>
      <c r="Z488" s="37">
        <v>1</v>
      </c>
      <c r="AA488" s="37"/>
      <c r="AB488" s="37"/>
      <c r="AC488" s="37"/>
      <c r="AD488" s="37"/>
      <c r="AE488" s="37"/>
      <c r="AF488" s="37"/>
      <c r="AG488" s="37">
        <v>1</v>
      </c>
      <c r="AH488" s="37">
        <v>1</v>
      </c>
      <c r="AI488" s="37"/>
      <c r="AJ488" s="37">
        <v>1</v>
      </c>
      <c r="AK488" s="37"/>
      <c r="AL488" s="80">
        <v>20221200043001</v>
      </c>
      <c r="AM488" s="69">
        <v>44734</v>
      </c>
      <c r="AN488" s="84">
        <f>(NETWORKDAYS.INTL(B488,AM488,1,[2]FESTIVOS!B746:B843)-1)</f>
        <v>14</v>
      </c>
    </row>
    <row r="489" spans="1:40" ht="70.25" customHeight="1" x14ac:dyDescent="0.35">
      <c r="A489" s="9">
        <v>20221300046492</v>
      </c>
      <c r="B489" s="10">
        <v>44715</v>
      </c>
      <c r="C489" s="101"/>
      <c r="D489" s="54"/>
      <c r="E489" s="10"/>
      <c r="F489" s="55"/>
      <c r="G489" s="18" t="s">
        <v>2033</v>
      </c>
      <c r="H489" s="52" t="s">
        <v>2034</v>
      </c>
      <c r="I489" s="18" t="s">
        <v>759</v>
      </c>
      <c r="J489" s="24"/>
      <c r="K489" s="24">
        <v>1</v>
      </c>
      <c r="L489" s="24"/>
      <c r="M489" s="24"/>
      <c r="N489" s="24"/>
      <c r="O489" s="24"/>
      <c r="P489" s="24"/>
      <c r="Q489" s="24">
        <v>1</v>
      </c>
      <c r="R489" s="24"/>
      <c r="S489" s="24"/>
      <c r="T489" s="24"/>
      <c r="U489" s="24"/>
      <c r="V489" s="27" t="s">
        <v>1812</v>
      </c>
      <c r="W489" s="27" t="s">
        <v>70</v>
      </c>
      <c r="X489" s="88" t="s">
        <v>2035</v>
      </c>
      <c r="Y489" s="27" t="s">
        <v>71</v>
      </c>
      <c r="Z489" s="37">
        <v>1</v>
      </c>
      <c r="AA489" s="37"/>
      <c r="AB489" s="37"/>
      <c r="AC489" s="37"/>
      <c r="AD489" s="37"/>
      <c r="AE489" s="37"/>
      <c r="AF489" s="37"/>
      <c r="AG489" s="37">
        <v>1</v>
      </c>
      <c r="AH489" s="37">
        <v>1</v>
      </c>
      <c r="AI489" s="37"/>
      <c r="AJ489" s="37">
        <v>1</v>
      </c>
      <c r="AK489" s="37"/>
      <c r="AL489" s="80">
        <v>20221200041421</v>
      </c>
      <c r="AM489" s="69">
        <v>44727</v>
      </c>
      <c r="AN489" s="84">
        <f>(NETWORKDAYS.INTL(B489,AM489,1,[2]FESTIVOS!B747:B844)-1)</f>
        <v>8</v>
      </c>
    </row>
    <row r="490" spans="1:40" ht="70.25" customHeight="1" x14ac:dyDescent="0.35">
      <c r="A490" s="9">
        <v>20221300046502</v>
      </c>
      <c r="B490" s="10">
        <v>44715</v>
      </c>
      <c r="C490" s="101"/>
      <c r="D490" s="54"/>
      <c r="E490" s="10"/>
      <c r="F490" s="55"/>
      <c r="G490" s="18" t="s">
        <v>2037</v>
      </c>
      <c r="H490" s="52" t="s">
        <v>2038</v>
      </c>
      <c r="I490" s="18" t="s">
        <v>2039</v>
      </c>
      <c r="J490" s="24"/>
      <c r="K490" s="24">
        <v>1</v>
      </c>
      <c r="L490" s="24"/>
      <c r="M490" s="24"/>
      <c r="N490" s="24"/>
      <c r="O490" s="24"/>
      <c r="P490" s="24"/>
      <c r="Q490" s="24">
        <v>1</v>
      </c>
      <c r="R490" s="24"/>
      <c r="S490" s="24"/>
      <c r="T490" s="24"/>
      <c r="U490" s="24"/>
      <c r="V490" s="27" t="s">
        <v>1812</v>
      </c>
      <c r="W490" s="27" t="s">
        <v>70</v>
      </c>
      <c r="X490" s="88" t="s">
        <v>2036</v>
      </c>
      <c r="Y490" s="27" t="s">
        <v>71</v>
      </c>
      <c r="Z490" s="37">
        <v>1</v>
      </c>
      <c r="AA490" s="37"/>
      <c r="AB490" s="37"/>
      <c r="AC490" s="37"/>
      <c r="AD490" s="37"/>
      <c r="AE490" s="37"/>
      <c r="AF490" s="37"/>
      <c r="AG490" s="37">
        <v>1</v>
      </c>
      <c r="AH490" s="37">
        <v>1</v>
      </c>
      <c r="AI490" s="37"/>
      <c r="AJ490" s="37">
        <v>1</v>
      </c>
      <c r="AK490" s="37"/>
      <c r="AL490" s="80">
        <v>20221200041431</v>
      </c>
      <c r="AM490" s="69">
        <v>44727</v>
      </c>
      <c r="AN490" s="84">
        <f>(NETWORKDAYS.INTL(B490,AM490,1,[2]FESTIVOS!B748:B845)-1)</f>
        <v>8</v>
      </c>
    </row>
    <row r="491" spans="1:40" ht="70.25" customHeight="1" x14ac:dyDescent="0.35">
      <c r="A491" s="9">
        <v>20221400047602</v>
      </c>
      <c r="B491" s="10">
        <v>44718</v>
      </c>
      <c r="C491" s="101"/>
      <c r="D491" s="54"/>
      <c r="E491" s="10"/>
      <c r="F491" s="55"/>
      <c r="G491" s="18" t="s">
        <v>2045</v>
      </c>
      <c r="H491" s="52" t="s">
        <v>2046</v>
      </c>
      <c r="I491" s="18" t="s">
        <v>2047</v>
      </c>
      <c r="J491" s="24"/>
      <c r="K491" s="24">
        <v>1</v>
      </c>
      <c r="L491" s="24"/>
      <c r="M491" s="24"/>
      <c r="N491" s="24"/>
      <c r="O491" s="24"/>
      <c r="P491" s="24"/>
      <c r="Q491" s="24">
        <v>1</v>
      </c>
      <c r="R491" s="24"/>
      <c r="S491" s="24"/>
      <c r="T491" s="24"/>
      <c r="U491" s="24"/>
      <c r="V491" s="27" t="s">
        <v>1812</v>
      </c>
      <c r="W491" s="27" t="s">
        <v>70</v>
      </c>
      <c r="X491" s="88" t="s">
        <v>2048</v>
      </c>
      <c r="Y491" s="27" t="s">
        <v>71</v>
      </c>
      <c r="Z491" s="37">
        <v>1</v>
      </c>
      <c r="AA491" s="37"/>
      <c r="AB491" s="37"/>
      <c r="AC491" s="37"/>
      <c r="AD491" s="37"/>
      <c r="AE491" s="37"/>
      <c r="AF491" s="37"/>
      <c r="AG491" s="37">
        <v>1</v>
      </c>
      <c r="AH491" s="37">
        <v>1</v>
      </c>
      <c r="AI491" s="37"/>
      <c r="AJ491" s="37">
        <v>1</v>
      </c>
      <c r="AK491" s="37"/>
      <c r="AL491" s="80">
        <v>20221200043021</v>
      </c>
      <c r="AM491" s="69">
        <v>44734</v>
      </c>
      <c r="AN491" s="84">
        <f>(NETWORKDAYS.INTL(B491,AM491,1,[2]FESTIVOS!B749:B846)-1)</f>
        <v>12</v>
      </c>
    </row>
    <row r="492" spans="1:40" ht="70.25" customHeight="1" x14ac:dyDescent="0.35">
      <c r="A492" s="9">
        <v>20221300047952</v>
      </c>
      <c r="B492" s="10">
        <v>44719</v>
      </c>
      <c r="C492" s="101"/>
      <c r="D492" s="54"/>
      <c r="E492" s="10"/>
      <c r="F492" s="55"/>
      <c r="G492" s="18" t="s">
        <v>1979</v>
      </c>
      <c r="H492" s="52" t="s">
        <v>1980</v>
      </c>
      <c r="I492" s="18" t="s">
        <v>1981</v>
      </c>
      <c r="J492" s="24"/>
      <c r="K492" s="24">
        <v>1</v>
      </c>
      <c r="L492" s="24"/>
      <c r="M492" s="24"/>
      <c r="N492" s="24"/>
      <c r="O492" s="24"/>
      <c r="P492" s="24"/>
      <c r="Q492" s="24">
        <v>1</v>
      </c>
      <c r="R492" s="24"/>
      <c r="S492" s="24"/>
      <c r="T492" s="24"/>
      <c r="U492" s="24"/>
      <c r="V492" s="27" t="s">
        <v>1812</v>
      </c>
      <c r="W492" s="27" t="s">
        <v>70</v>
      </c>
      <c r="X492" s="88" t="s">
        <v>2049</v>
      </c>
      <c r="Y492" s="27" t="s">
        <v>71</v>
      </c>
      <c r="Z492" s="37">
        <v>1</v>
      </c>
      <c r="AA492" s="37"/>
      <c r="AB492" s="37"/>
      <c r="AC492" s="37"/>
      <c r="AD492" s="37"/>
      <c r="AE492" s="37"/>
      <c r="AF492" s="37"/>
      <c r="AG492" s="37">
        <v>1</v>
      </c>
      <c r="AH492" s="37">
        <v>1</v>
      </c>
      <c r="AI492" s="37"/>
      <c r="AJ492" s="37">
        <v>1</v>
      </c>
      <c r="AK492" s="37"/>
      <c r="AL492" s="80">
        <v>20221200043041</v>
      </c>
      <c r="AM492" s="69">
        <v>44734</v>
      </c>
      <c r="AN492" s="84">
        <f>(NETWORKDAYS.INTL(B492,AM492,1,[2]FESTIVOS!B750:B847)-1)</f>
        <v>11</v>
      </c>
    </row>
    <row r="493" spans="1:40" ht="70.25" customHeight="1" x14ac:dyDescent="0.35">
      <c r="A493" s="9">
        <v>20221300048302</v>
      </c>
      <c r="B493" s="10">
        <v>44719</v>
      </c>
      <c r="C493" s="101"/>
      <c r="D493" s="54"/>
      <c r="E493" s="10"/>
      <c r="F493" s="55"/>
      <c r="G493" s="18" t="s">
        <v>2050</v>
      </c>
      <c r="H493" s="52" t="s">
        <v>2052</v>
      </c>
      <c r="I493" s="18" t="s">
        <v>2051</v>
      </c>
      <c r="J493" s="24"/>
      <c r="K493" s="24">
        <v>1</v>
      </c>
      <c r="L493" s="24"/>
      <c r="M493" s="24"/>
      <c r="N493" s="24"/>
      <c r="O493" s="24"/>
      <c r="P493" s="24"/>
      <c r="Q493" s="24">
        <v>1</v>
      </c>
      <c r="R493" s="24"/>
      <c r="S493" s="24"/>
      <c r="T493" s="24"/>
      <c r="U493" s="24"/>
      <c r="V493" s="27" t="s">
        <v>1812</v>
      </c>
      <c r="W493" s="27" t="s">
        <v>70</v>
      </c>
      <c r="X493" s="88" t="s">
        <v>2053</v>
      </c>
      <c r="Y493" s="27" t="s">
        <v>71</v>
      </c>
      <c r="Z493" s="37">
        <v>1</v>
      </c>
      <c r="AA493" s="37"/>
      <c r="AB493" s="37"/>
      <c r="AC493" s="37"/>
      <c r="AD493" s="37"/>
      <c r="AE493" s="37"/>
      <c r="AF493" s="37"/>
      <c r="AG493" s="37">
        <v>1</v>
      </c>
      <c r="AH493" s="37">
        <v>1</v>
      </c>
      <c r="AI493" s="37"/>
      <c r="AJ493" s="37">
        <v>1</v>
      </c>
      <c r="AK493" s="37"/>
      <c r="AL493" s="80">
        <v>20221200043201</v>
      </c>
      <c r="AM493" s="69">
        <v>44735</v>
      </c>
      <c r="AN493" s="84">
        <f>(NETWORKDAYS.INTL(B493,AM493,1,[2]FESTIVOS!B751:B848)-1)</f>
        <v>12</v>
      </c>
    </row>
    <row r="494" spans="1:40" ht="70.25" customHeight="1" x14ac:dyDescent="0.35">
      <c r="A494" s="9">
        <v>20221300048402</v>
      </c>
      <c r="B494" s="10">
        <v>44720</v>
      </c>
      <c r="C494" s="101"/>
      <c r="D494" s="54"/>
      <c r="E494" s="10"/>
      <c r="F494" s="55"/>
      <c r="G494" s="18" t="s">
        <v>2054</v>
      </c>
      <c r="H494" s="52" t="s">
        <v>2055</v>
      </c>
      <c r="I494" s="18" t="s">
        <v>2056</v>
      </c>
      <c r="J494" s="24"/>
      <c r="K494" s="24">
        <v>1</v>
      </c>
      <c r="L494" s="24"/>
      <c r="M494" s="24"/>
      <c r="N494" s="24"/>
      <c r="O494" s="24"/>
      <c r="P494" s="24"/>
      <c r="Q494" s="24">
        <v>1</v>
      </c>
      <c r="R494" s="24"/>
      <c r="S494" s="24"/>
      <c r="T494" s="24"/>
      <c r="U494" s="24"/>
      <c r="V494" s="27" t="s">
        <v>1812</v>
      </c>
      <c r="W494" s="27" t="s">
        <v>70</v>
      </c>
      <c r="X494" s="88" t="s">
        <v>2057</v>
      </c>
      <c r="Y494" s="27" t="s">
        <v>71</v>
      </c>
      <c r="Z494" s="37">
        <v>1</v>
      </c>
      <c r="AA494" s="37"/>
      <c r="AB494" s="37"/>
      <c r="AC494" s="37"/>
      <c r="AD494" s="37"/>
      <c r="AE494" s="37"/>
      <c r="AF494" s="37"/>
      <c r="AG494" s="37">
        <v>1</v>
      </c>
      <c r="AH494" s="37">
        <v>1</v>
      </c>
      <c r="AI494" s="37"/>
      <c r="AJ494" s="37">
        <v>1</v>
      </c>
      <c r="AK494" s="37"/>
      <c r="AL494" s="80">
        <v>20221200043211</v>
      </c>
      <c r="AM494" s="69">
        <v>44735</v>
      </c>
      <c r="AN494" s="84">
        <f>(NETWORKDAYS.INTL(B494,AM494,1,[2]FESTIVOS!B752:B849)-1)</f>
        <v>11</v>
      </c>
    </row>
    <row r="495" spans="1:40" ht="70.25" customHeight="1" x14ac:dyDescent="0.35">
      <c r="A495" s="9">
        <v>20221300048682</v>
      </c>
      <c r="B495" s="10">
        <v>44720</v>
      </c>
      <c r="C495" s="101"/>
      <c r="D495" s="54"/>
      <c r="E495" s="10"/>
      <c r="F495" s="55"/>
      <c r="G495" s="18" t="s">
        <v>2058</v>
      </c>
      <c r="H495" s="52" t="s">
        <v>2062</v>
      </c>
      <c r="I495" s="18" t="s">
        <v>2059</v>
      </c>
      <c r="J495" s="24"/>
      <c r="K495" s="24">
        <v>1</v>
      </c>
      <c r="L495" s="24"/>
      <c r="M495" s="24"/>
      <c r="N495" s="24"/>
      <c r="O495" s="24"/>
      <c r="P495" s="24"/>
      <c r="Q495" s="24">
        <v>1</v>
      </c>
      <c r="R495" s="24"/>
      <c r="S495" s="24"/>
      <c r="T495" s="24"/>
      <c r="U495" s="24"/>
      <c r="V495" s="27" t="s">
        <v>2060</v>
      </c>
      <c r="W495" s="27" t="s">
        <v>70</v>
      </c>
      <c r="X495" s="88" t="s">
        <v>2061</v>
      </c>
      <c r="Y495" s="27" t="s">
        <v>71</v>
      </c>
      <c r="Z495" s="37">
        <v>1</v>
      </c>
      <c r="AA495" s="37"/>
      <c r="AB495" s="37"/>
      <c r="AC495" s="37"/>
      <c r="AD495" s="37"/>
      <c r="AE495" s="37"/>
      <c r="AF495" s="37"/>
      <c r="AG495" s="37">
        <v>1</v>
      </c>
      <c r="AH495" s="37">
        <v>1</v>
      </c>
      <c r="AI495" s="37"/>
      <c r="AJ495" s="37">
        <v>1</v>
      </c>
      <c r="AK495" s="37"/>
      <c r="AL495" s="80">
        <v>20221200043221</v>
      </c>
      <c r="AM495" s="69">
        <v>44735</v>
      </c>
      <c r="AN495" s="84">
        <f>(NETWORKDAYS.INTL(B495,AM495,1,[2]FESTIVOS!B753:B850)-1)</f>
        <v>11</v>
      </c>
    </row>
    <row r="496" spans="1:40" ht="70.25" customHeight="1" x14ac:dyDescent="0.35">
      <c r="A496" s="9">
        <v>20221300048892</v>
      </c>
      <c r="B496" s="10">
        <v>44721</v>
      </c>
      <c r="C496" s="101"/>
      <c r="D496" s="54"/>
      <c r="E496" s="10"/>
      <c r="F496" s="55"/>
      <c r="G496" s="18" t="s">
        <v>2068</v>
      </c>
      <c r="H496" s="52" t="s">
        <v>2069</v>
      </c>
      <c r="I496" s="18" t="s">
        <v>2067</v>
      </c>
      <c r="J496" s="24"/>
      <c r="K496" s="24">
        <v>1</v>
      </c>
      <c r="L496" s="24"/>
      <c r="M496" s="24"/>
      <c r="N496" s="24"/>
      <c r="O496" s="24"/>
      <c r="P496" s="24"/>
      <c r="Q496" s="24">
        <v>1</v>
      </c>
      <c r="R496" s="24"/>
      <c r="S496" s="24"/>
      <c r="T496" s="24"/>
      <c r="U496" s="24"/>
      <c r="V496" s="27" t="s">
        <v>1812</v>
      </c>
      <c r="W496" s="27" t="s">
        <v>70</v>
      </c>
      <c r="X496" s="88" t="s">
        <v>75</v>
      </c>
      <c r="Y496" s="27" t="s">
        <v>71</v>
      </c>
      <c r="Z496" s="37">
        <v>1</v>
      </c>
      <c r="AA496" s="37"/>
      <c r="AB496" s="37"/>
      <c r="AC496" s="37"/>
      <c r="AD496" s="37"/>
      <c r="AE496" s="37"/>
      <c r="AF496" s="37"/>
      <c r="AG496" s="37">
        <v>1</v>
      </c>
      <c r="AH496" s="37"/>
      <c r="AI496" s="37">
        <v>1</v>
      </c>
      <c r="AJ496" s="37"/>
      <c r="AK496" s="37"/>
      <c r="AL496" s="80"/>
      <c r="AM496" s="69"/>
      <c r="AN496" s="84"/>
    </row>
    <row r="497" spans="1:40" ht="70.25" customHeight="1" x14ac:dyDescent="0.35">
      <c r="A497" s="9">
        <v>20221300049282</v>
      </c>
      <c r="B497" s="10">
        <v>44721</v>
      </c>
      <c r="C497" s="101"/>
      <c r="D497" s="54"/>
      <c r="E497" s="10"/>
      <c r="F497" s="55"/>
      <c r="G497" s="18" t="s">
        <v>2063</v>
      </c>
      <c r="H497" s="52" t="s">
        <v>2064</v>
      </c>
      <c r="I497" s="18" t="s">
        <v>2065</v>
      </c>
      <c r="J497" s="24"/>
      <c r="K497" s="24">
        <v>1</v>
      </c>
      <c r="L497" s="24"/>
      <c r="M497" s="24"/>
      <c r="N497" s="24"/>
      <c r="O497" s="24"/>
      <c r="P497" s="24"/>
      <c r="Q497" s="24">
        <v>1</v>
      </c>
      <c r="R497" s="24"/>
      <c r="S497" s="24"/>
      <c r="T497" s="24"/>
      <c r="U497" s="24"/>
      <c r="V497" s="27" t="s">
        <v>1812</v>
      </c>
      <c r="W497" s="27" t="s">
        <v>70</v>
      </c>
      <c r="X497" s="88" t="s">
        <v>2066</v>
      </c>
      <c r="Y497" s="27" t="s">
        <v>267</v>
      </c>
      <c r="Z497" s="37">
        <v>1</v>
      </c>
      <c r="AA497" s="37"/>
      <c r="AB497" s="37"/>
      <c r="AC497" s="37"/>
      <c r="AD497" s="37"/>
      <c r="AE497" s="37"/>
      <c r="AF497" s="37"/>
      <c r="AG497" s="37">
        <v>1</v>
      </c>
      <c r="AH497" s="37">
        <v>1</v>
      </c>
      <c r="AI497" s="37"/>
      <c r="AJ497" s="37">
        <v>1</v>
      </c>
      <c r="AK497" s="37"/>
      <c r="AL497" s="80">
        <v>20221200043251</v>
      </c>
      <c r="AM497" s="69">
        <v>44735</v>
      </c>
      <c r="AN497" s="84">
        <f>(NETWORKDAYS.INTL(B497,AM497,1,[2]FESTIVOS!B755:B852)-1)</f>
        <v>10</v>
      </c>
    </row>
    <row r="498" spans="1:40" ht="70.25" customHeight="1" x14ac:dyDescent="0.35">
      <c r="A498" s="9">
        <v>20221300049592</v>
      </c>
      <c r="B498" s="10">
        <v>44722</v>
      </c>
      <c r="C498" s="101"/>
      <c r="D498" s="54"/>
      <c r="E498" s="10"/>
      <c r="F498" s="55"/>
      <c r="G498" s="18" t="s">
        <v>2070</v>
      </c>
      <c r="H498" s="52" t="s">
        <v>2071</v>
      </c>
      <c r="I498" s="18" t="s">
        <v>2072</v>
      </c>
      <c r="J498" s="24"/>
      <c r="K498" s="24">
        <v>1</v>
      </c>
      <c r="L498" s="24"/>
      <c r="M498" s="24"/>
      <c r="N498" s="24"/>
      <c r="O498" s="24"/>
      <c r="P498" s="24"/>
      <c r="Q498" s="24">
        <v>1</v>
      </c>
      <c r="R498" s="24"/>
      <c r="S498" s="24"/>
      <c r="T498" s="24"/>
      <c r="U498" s="24"/>
      <c r="V498" s="27" t="s">
        <v>1812</v>
      </c>
      <c r="W498" s="27" t="s">
        <v>70</v>
      </c>
      <c r="X498" s="88" t="s">
        <v>2073</v>
      </c>
      <c r="Y498" s="27" t="s">
        <v>71</v>
      </c>
      <c r="Z498" s="37">
        <v>1</v>
      </c>
      <c r="AA498" s="37"/>
      <c r="AB498" s="37"/>
      <c r="AC498" s="37"/>
      <c r="AD498" s="37"/>
      <c r="AE498" s="37"/>
      <c r="AF498" s="37"/>
      <c r="AG498" s="37">
        <v>1</v>
      </c>
      <c r="AH498" s="37">
        <v>1</v>
      </c>
      <c r="AI498" s="37"/>
      <c r="AJ498" s="37">
        <v>1</v>
      </c>
      <c r="AK498" s="37"/>
      <c r="AL498" s="80">
        <v>20221200043011</v>
      </c>
      <c r="AM498" s="69">
        <v>44734</v>
      </c>
      <c r="AN498" s="84">
        <f>(NETWORKDAYS.INTL(B498,AM498,1,[2]FESTIVOS!B756:B853)-1)</f>
        <v>8</v>
      </c>
    </row>
    <row r="499" spans="1:40" ht="70.25" customHeight="1" x14ac:dyDescent="0.35">
      <c r="A499" s="9">
        <v>20221300049932</v>
      </c>
      <c r="B499" s="10">
        <v>44725</v>
      </c>
      <c r="C499" s="101"/>
      <c r="D499" s="54"/>
      <c r="E499" s="10"/>
      <c r="F499" s="55"/>
      <c r="G499" s="18" t="s">
        <v>2074</v>
      </c>
      <c r="H499" s="52" t="s">
        <v>2075</v>
      </c>
      <c r="I499" s="18" t="s">
        <v>2076</v>
      </c>
      <c r="J499" s="24"/>
      <c r="K499" s="24">
        <v>1</v>
      </c>
      <c r="L499" s="24"/>
      <c r="M499" s="24"/>
      <c r="N499" s="24"/>
      <c r="O499" s="24"/>
      <c r="P499" s="24"/>
      <c r="Q499" s="24">
        <v>1</v>
      </c>
      <c r="R499" s="24"/>
      <c r="S499" s="24"/>
      <c r="T499" s="24"/>
      <c r="U499" s="24"/>
      <c r="V499" s="27" t="s">
        <v>1812</v>
      </c>
      <c r="W499" s="27" t="s">
        <v>70</v>
      </c>
      <c r="X499" s="88" t="s">
        <v>2077</v>
      </c>
      <c r="Y499" s="27" t="s">
        <v>71</v>
      </c>
      <c r="Z499" s="37">
        <v>1</v>
      </c>
      <c r="AA499" s="37"/>
      <c r="AB499" s="37"/>
      <c r="AC499" s="37"/>
      <c r="AD499" s="37"/>
      <c r="AE499" s="37"/>
      <c r="AF499" s="37"/>
      <c r="AG499" s="37">
        <v>1</v>
      </c>
      <c r="AH499" s="37">
        <v>1</v>
      </c>
      <c r="AI499" s="37"/>
      <c r="AJ499" s="37">
        <v>1</v>
      </c>
      <c r="AK499" s="37"/>
      <c r="AL499" s="80">
        <v>20221200043231</v>
      </c>
      <c r="AM499" s="69">
        <v>44735</v>
      </c>
      <c r="AN499" s="84">
        <f>(NETWORKDAYS.INTL(B499,AM499,1,[2]FESTIVOS!B757:B854)-1)</f>
        <v>8</v>
      </c>
    </row>
    <row r="500" spans="1:40" ht="70.25" customHeight="1" x14ac:dyDescent="0.35">
      <c r="A500" s="9">
        <v>20221300050802</v>
      </c>
      <c r="B500" s="10">
        <v>44727</v>
      </c>
      <c r="C500" s="101"/>
      <c r="D500" s="54"/>
      <c r="E500" s="10"/>
      <c r="F500" s="55"/>
      <c r="G500" s="18" t="s">
        <v>2078</v>
      </c>
      <c r="H500" s="52" t="s">
        <v>2079</v>
      </c>
      <c r="I500" s="18" t="s">
        <v>2080</v>
      </c>
      <c r="J500" s="24"/>
      <c r="K500" s="24">
        <v>1</v>
      </c>
      <c r="L500" s="24"/>
      <c r="M500" s="24"/>
      <c r="N500" s="24"/>
      <c r="O500" s="24"/>
      <c r="P500" s="24"/>
      <c r="Q500" s="24">
        <v>1</v>
      </c>
      <c r="R500" s="24"/>
      <c r="S500" s="24"/>
      <c r="T500" s="24"/>
      <c r="U500" s="24"/>
      <c r="V500" s="27" t="s">
        <v>1812</v>
      </c>
      <c r="W500" s="27" t="s">
        <v>70</v>
      </c>
      <c r="X500" s="88" t="s">
        <v>75</v>
      </c>
      <c r="Y500" s="27" t="s">
        <v>71</v>
      </c>
      <c r="Z500" s="37">
        <v>1</v>
      </c>
      <c r="AA500" s="37"/>
      <c r="AB500" s="37"/>
      <c r="AC500" s="37"/>
      <c r="AD500" s="37"/>
      <c r="AE500" s="37"/>
      <c r="AF500" s="37"/>
      <c r="AG500" s="37">
        <v>1</v>
      </c>
      <c r="AH500" s="37"/>
      <c r="AI500" s="37">
        <v>1</v>
      </c>
      <c r="AJ500" s="37"/>
      <c r="AK500" s="37"/>
      <c r="AL500" s="80"/>
      <c r="AM500" s="69"/>
      <c r="AN500" s="84"/>
    </row>
    <row r="501" spans="1:40" ht="70.25" customHeight="1" x14ac:dyDescent="0.35">
      <c r="A501" s="9">
        <v>20221300051102</v>
      </c>
      <c r="B501" s="10">
        <v>44728</v>
      </c>
      <c r="C501" s="101"/>
      <c r="D501" s="54"/>
      <c r="E501" s="10"/>
      <c r="F501" s="55"/>
      <c r="G501" s="18" t="s">
        <v>2081</v>
      </c>
      <c r="H501" s="52" t="s">
        <v>2082</v>
      </c>
      <c r="I501" s="18" t="s">
        <v>2083</v>
      </c>
      <c r="J501" s="24"/>
      <c r="K501" s="24">
        <v>1</v>
      </c>
      <c r="L501" s="24"/>
      <c r="M501" s="24"/>
      <c r="N501" s="24"/>
      <c r="O501" s="24"/>
      <c r="P501" s="24"/>
      <c r="Q501" s="24">
        <v>1</v>
      </c>
      <c r="R501" s="24"/>
      <c r="S501" s="24"/>
      <c r="T501" s="24"/>
      <c r="U501" s="24"/>
      <c r="V501" s="27" t="s">
        <v>1812</v>
      </c>
      <c r="W501" s="27" t="s">
        <v>70</v>
      </c>
      <c r="X501" s="88" t="s">
        <v>75</v>
      </c>
      <c r="Y501" s="27" t="s">
        <v>71</v>
      </c>
      <c r="Z501" s="37">
        <v>1</v>
      </c>
      <c r="AA501" s="37"/>
      <c r="AB501" s="37"/>
      <c r="AC501" s="37"/>
      <c r="AD501" s="37"/>
      <c r="AE501" s="37"/>
      <c r="AF501" s="37"/>
      <c r="AG501" s="37">
        <v>1</v>
      </c>
      <c r="AH501" s="37"/>
      <c r="AI501" s="37">
        <v>1</v>
      </c>
      <c r="AJ501" s="37"/>
      <c r="AK501" s="37"/>
      <c r="AL501" s="80"/>
      <c r="AM501" s="69"/>
      <c r="AN501" s="84"/>
    </row>
    <row r="502" spans="1:40" ht="70.25" customHeight="1" x14ac:dyDescent="0.35">
      <c r="A502" s="9">
        <v>20221300051382</v>
      </c>
      <c r="B502" s="10">
        <v>44728</v>
      </c>
      <c r="C502" s="101"/>
      <c r="D502" s="54"/>
      <c r="E502" s="10"/>
      <c r="F502" s="55"/>
      <c r="G502" s="18" t="s">
        <v>2084</v>
      </c>
      <c r="H502" s="52" t="s">
        <v>2085</v>
      </c>
      <c r="I502" s="18" t="s">
        <v>2086</v>
      </c>
      <c r="J502" s="24"/>
      <c r="K502" s="24">
        <v>1</v>
      </c>
      <c r="L502" s="24"/>
      <c r="M502" s="24"/>
      <c r="N502" s="24"/>
      <c r="O502" s="24"/>
      <c r="P502" s="24"/>
      <c r="Q502" s="24">
        <v>1</v>
      </c>
      <c r="R502" s="24"/>
      <c r="S502" s="24"/>
      <c r="T502" s="24"/>
      <c r="U502" s="24"/>
      <c r="V502" s="27" t="s">
        <v>1812</v>
      </c>
      <c r="W502" s="27" t="s">
        <v>70</v>
      </c>
      <c r="X502" s="88" t="s">
        <v>75</v>
      </c>
      <c r="Y502" s="27" t="s">
        <v>71</v>
      </c>
      <c r="Z502" s="37">
        <v>1</v>
      </c>
      <c r="AA502" s="37"/>
      <c r="AB502" s="37"/>
      <c r="AC502" s="37"/>
      <c r="AD502" s="37"/>
      <c r="AE502" s="37"/>
      <c r="AF502" s="37"/>
      <c r="AG502" s="37">
        <v>1</v>
      </c>
      <c r="AH502" s="37"/>
      <c r="AI502" s="37">
        <v>1</v>
      </c>
      <c r="AJ502" s="37"/>
      <c r="AK502" s="37"/>
      <c r="AL502" s="80"/>
      <c r="AM502" s="69"/>
      <c r="AN502" s="84"/>
    </row>
    <row r="503" spans="1:40" ht="70.25" customHeight="1" x14ac:dyDescent="0.35">
      <c r="A503" s="9">
        <v>20221300051422</v>
      </c>
      <c r="B503" s="10">
        <v>44728</v>
      </c>
      <c r="C503" s="101"/>
      <c r="D503" s="54"/>
      <c r="E503" s="10"/>
      <c r="F503" s="55"/>
      <c r="G503" s="18" t="s">
        <v>2087</v>
      </c>
      <c r="H503" s="52" t="s">
        <v>2088</v>
      </c>
      <c r="I503" s="18" t="s">
        <v>2089</v>
      </c>
      <c r="J503" s="24"/>
      <c r="K503" s="24">
        <v>1</v>
      </c>
      <c r="L503" s="24"/>
      <c r="M503" s="24"/>
      <c r="N503" s="24"/>
      <c r="O503" s="24"/>
      <c r="P503" s="24"/>
      <c r="Q503" s="24">
        <v>1</v>
      </c>
      <c r="R503" s="24"/>
      <c r="S503" s="24"/>
      <c r="T503" s="24"/>
      <c r="U503" s="24"/>
      <c r="V503" s="27" t="s">
        <v>1812</v>
      </c>
      <c r="W503" s="27" t="s">
        <v>70</v>
      </c>
      <c r="X503" s="88" t="s">
        <v>75</v>
      </c>
      <c r="Y503" s="27" t="s">
        <v>71</v>
      </c>
      <c r="Z503" s="37">
        <v>1</v>
      </c>
      <c r="AA503" s="37"/>
      <c r="AB503" s="37"/>
      <c r="AC503" s="37"/>
      <c r="AD503" s="37"/>
      <c r="AE503" s="37"/>
      <c r="AF503" s="37"/>
      <c r="AG503" s="37">
        <v>1</v>
      </c>
      <c r="AH503" s="37"/>
      <c r="AI503" s="37">
        <v>1</v>
      </c>
      <c r="AJ503" s="37"/>
      <c r="AK503" s="37"/>
      <c r="AL503" s="80"/>
      <c r="AM503" s="69"/>
      <c r="AN503" s="84"/>
    </row>
    <row r="504" spans="1:40" ht="70.25" customHeight="1" x14ac:dyDescent="0.35">
      <c r="A504" s="9">
        <v>20221300051462</v>
      </c>
      <c r="B504" s="10">
        <v>44728</v>
      </c>
      <c r="C504" s="101"/>
      <c r="D504" s="54"/>
      <c r="E504" s="10"/>
      <c r="F504" s="55"/>
      <c r="G504" s="18" t="s">
        <v>2090</v>
      </c>
      <c r="H504" s="52" t="s">
        <v>2091</v>
      </c>
      <c r="I504" s="18" t="s">
        <v>2092</v>
      </c>
      <c r="J504" s="24"/>
      <c r="K504" s="24">
        <v>1</v>
      </c>
      <c r="L504" s="24"/>
      <c r="M504" s="24"/>
      <c r="N504" s="24"/>
      <c r="O504" s="24"/>
      <c r="P504" s="24"/>
      <c r="Q504" s="24">
        <v>1</v>
      </c>
      <c r="R504" s="24"/>
      <c r="S504" s="24"/>
      <c r="T504" s="24"/>
      <c r="U504" s="24"/>
      <c r="V504" s="27" t="s">
        <v>1812</v>
      </c>
      <c r="W504" s="27" t="s">
        <v>70</v>
      </c>
      <c r="X504" s="88" t="s">
        <v>75</v>
      </c>
      <c r="Y504" s="27" t="s">
        <v>71</v>
      </c>
      <c r="Z504" s="37">
        <v>1</v>
      </c>
      <c r="AA504" s="37"/>
      <c r="AB504" s="37"/>
      <c r="AC504" s="37"/>
      <c r="AD504" s="37"/>
      <c r="AE504" s="37"/>
      <c r="AF504" s="37"/>
      <c r="AG504" s="37">
        <v>1</v>
      </c>
      <c r="AH504" s="37"/>
      <c r="AI504" s="37">
        <v>1</v>
      </c>
      <c r="AJ504" s="37"/>
      <c r="AK504" s="37"/>
      <c r="AL504" s="80"/>
      <c r="AM504" s="69"/>
      <c r="AN504" s="84"/>
    </row>
    <row r="505" spans="1:40" ht="70.25" customHeight="1" x14ac:dyDescent="0.35">
      <c r="A505" s="9">
        <v>20221400051712</v>
      </c>
      <c r="B505" s="10">
        <v>44729</v>
      </c>
      <c r="C505" s="101"/>
      <c r="D505" s="54"/>
      <c r="E505" s="10"/>
      <c r="F505" s="55"/>
      <c r="G505" s="18" t="s">
        <v>2093</v>
      </c>
      <c r="H505" s="52" t="s">
        <v>2094</v>
      </c>
      <c r="I505" s="18" t="s">
        <v>2095</v>
      </c>
      <c r="J505" s="24"/>
      <c r="K505" s="24">
        <v>1</v>
      </c>
      <c r="L505" s="24"/>
      <c r="M505" s="24"/>
      <c r="N505" s="24"/>
      <c r="O505" s="24"/>
      <c r="P505" s="24"/>
      <c r="Q505" s="24">
        <v>1</v>
      </c>
      <c r="R505" s="24"/>
      <c r="S505" s="24"/>
      <c r="T505" s="24"/>
      <c r="U505" s="24"/>
      <c r="V505" s="27" t="s">
        <v>1812</v>
      </c>
      <c r="W505" s="27" t="s">
        <v>70</v>
      </c>
      <c r="X505" s="88" t="s">
        <v>75</v>
      </c>
      <c r="Y505" s="27" t="s">
        <v>71</v>
      </c>
      <c r="Z505" s="37">
        <v>1</v>
      </c>
      <c r="AA505" s="37"/>
      <c r="AB505" s="37"/>
      <c r="AC505" s="37"/>
      <c r="AD505" s="37"/>
      <c r="AE505" s="37"/>
      <c r="AF505" s="37"/>
      <c r="AG505" s="37">
        <v>1</v>
      </c>
      <c r="AH505" s="37"/>
      <c r="AI505" s="37">
        <v>1</v>
      </c>
      <c r="AJ505" s="37"/>
      <c r="AK505" s="37"/>
      <c r="AL505" s="80"/>
      <c r="AM505" s="69"/>
      <c r="AN505" s="84"/>
    </row>
    <row r="506" spans="1:40" ht="70.25" customHeight="1" x14ac:dyDescent="0.35">
      <c r="A506" s="9">
        <v>20221300051732</v>
      </c>
      <c r="B506" s="10">
        <v>44729</v>
      </c>
      <c r="C506" s="101"/>
      <c r="D506" s="54"/>
      <c r="E506" s="10"/>
      <c r="F506" s="55"/>
      <c r="G506" s="18" t="s">
        <v>2099</v>
      </c>
      <c r="H506" s="52" t="s">
        <v>2100</v>
      </c>
      <c r="I506" s="18" t="s">
        <v>2101</v>
      </c>
      <c r="J506" s="24"/>
      <c r="K506" s="24">
        <v>1</v>
      </c>
      <c r="L506" s="24"/>
      <c r="M506" s="24"/>
      <c r="N506" s="24"/>
      <c r="O506" s="24"/>
      <c r="P506" s="24"/>
      <c r="Q506" s="24">
        <v>1</v>
      </c>
      <c r="R506" s="24"/>
      <c r="S506" s="24"/>
      <c r="T506" s="24"/>
      <c r="U506" s="24"/>
      <c r="V506" s="27" t="s">
        <v>1812</v>
      </c>
      <c r="W506" s="27" t="s">
        <v>70</v>
      </c>
      <c r="X506" s="88" t="s">
        <v>75</v>
      </c>
      <c r="Y506" s="27" t="s">
        <v>71</v>
      </c>
      <c r="Z506" s="37">
        <v>1</v>
      </c>
      <c r="AA506" s="37"/>
      <c r="AB506" s="37"/>
      <c r="AC506" s="37"/>
      <c r="AD506" s="37"/>
      <c r="AE506" s="37"/>
      <c r="AF506" s="37"/>
      <c r="AG506" s="37">
        <v>1</v>
      </c>
      <c r="AH506" s="37"/>
      <c r="AI506" s="37">
        <v>1</v>
      </c>
      <c r="AJ506" s="37"/>
      <c r="AK506" s="37"/>
      <c r="AL506" s="80"/>
      <c r="AM506" s="69"/>
      <c r="AN506" s="84"/>
    </row>
    <row r="507" spans="1:40" ht="70.25" customHeight="1" x14ac:dyDescent="0.35">
      <c r="A507" s="9">
        <v>20221300052172</v>
      </c>
      <c r="B507" s="10">
        <v>44733</v>
      </c>
      <c r="C507" s="101"/>
      <c r="D507" s="54"/>
      <c r="E507" s="10"/>
      <c r="F507" s="55"/>
      <c r="G507" s="18" t="s">
        <v>2102</v>
      </c>
      <c r="H507" s="52" t="s">
        <v>2103</v>
      </c>
      <c r="I507" s="18" t="s">
        <v>2104</v>
      </c>
      <c r="J507" s="24"/>
      <c r="K507" s="24">
        <v>1</v>
      </c>
      <c r="L507" s="24"/>
      <c r="M507" s="24"/>
      <c r="N507" s="24"/>
      <c r="O507" s="24"/>
      <c r="P507" s="24"/>
      <c r="Q507" s="24">
        <v>1</v>
      </c>
      <c r="R507" s="24"/>
      <c r="S507" s="24"/>
      <c r="T507" s="24"/>
      <c r="U507" s="24"/>
      <c r="V507" s="27" t="s">
        <v>1812</v>
      </c>
      <c r="W507" s="27" t="s">
        <v>70</v>
      </c>
      <c r="X507" s="88" t="s">
        <v>75</v>
      </c>
      <c r="Y507" s="27" t="s">
        <v>71</v>
      </c>
      <c r="Z507" s="37">
        <v>1</v>
      </c>
      <c r="AA507" s="37"/>
      <c r="AB507" s="37"/>
      <c r="AC507" s="37"/>
      <c r="AD507" s="37"/>
      <c r="AE507" s="37"/>
      <c r="AF507" s="37"/>
      <c r="AG507" s="37">
        <v>1</v>
      </c>
      <c r="AH507" s="37"/>
      <c r="AI507" s="37">
        <v>1</v>
      </c>
      <c r="AJ507" s="37"/>
      <c r="AK507" s="37"/>
      <c r="AL507" s="80"/>
      <c r="AM507" s="69"/>
      <c r="AN507" s="84"/>
    </row>
    <row r="508" spans="1:40" ht="70.25" customHeight="1" x14ac:dyDescent="0.35">
      <c r="A508" s="9">
        <v>20221300052252</v>
      </c>
      <c r="B508" s="10">
        <v>44733</v>
      </c>
      <c r="C508" s="101"/>
      <c r="D508" s="54"/>
      <c r="E508" s="10"/>
      <c r="F508" s="55"/>
      <c r="G508" s="18" t="s">
        <v>2105</v>
      </c>
      <c r="H508" s="52" t="s">
        <v>2106</v>
      </c>
      <c r="I508" s="18" t="s">
        <v>2107</v>
      </c>
      <c r="J508" s="24"/>
      <c r="K508" s="24">
        <v>1</v>
      </c>
      <c r="L508" s="24"/>
      <c r="M508" s="24"/>
      <c r="N508" s="24"/>
      <c r="O508" s="24"/>
      <c r="P508" s="24"/>
      <c r="Q508" s="24">
        <v>1</v>
      </c>
      <c r="R508" s="24"/>
      <c r="S508" s="24"/>
      <c r="T508" s="24"/>
      <c r="U508" s="24"/>
      <c r="V508" s="27" t="s">
        <v>1812</v>
      </c>
      <c r="W508" s="27" t="s">
        <v>70</v>
      </c>
      <c r="X508" s="88" t="s">
        <v>75</v>
      </c>
      <c r="Y508" s="27" t="s">
        <v>71</v>
      </c>
      <c r="Z508" s="37">
        <v>1</v>
      </c>
      <c r="AA508" s="37"/>
      <c r="AB508" s="37"/>
      <c r="AC508" s="37"/>
      <c r="AD508" s="37"/>
      <c r="AE508" s="37"/>
      <c r="AF508" s="37"/>
      <c r="AG508" s="37">
        <v>1</v>
      </c>
      <c r="AH508" s="37"/>
      <c r="AI508" s="37">
        <v>1</v>
      </c>
      <c r="AJ508" s="37"/>
      <c r="AK508" s="37"/>
      <c r="AL508" s="80"/>
      <c r="AM508" s="69"/>
      <c r="AN508" s="84"/>
    </row>
    <row r="509" spans="1:40" ht="70.25" customHeight="1" x14ac:dyDescent="0.35">
      <c r="A509" s="9">
        <v>20221300052322</v>
      </c>
      <c r="B509" s="10">
        <v>44733</v>
      </c>
      <c r="C509" s="101"/>
      <c r="D509" s="54"/>
      <c r="E509" s="10"/>
      <c r="F509" s="55"/>
      <c r="G509" s="18" t="s">
        <v>2108</v>
      </c>
      <c r="H509" s="52" t="s">
        <v>2109</v>
      </c>
      <c r="I509" s="18" t="s">
        <v>2110</v>
      </c>
      <c r="J509" s="24"/>
      <c r="K509" s="24">
        <v>1</v>
      </c>
      <c r="L509" s="24"/>
      <c r="M509" s="24"/>
      <c r="N509" s="24"/>
      <c r="O509" s="24"/>
      <c r="P509" s="24"/>
      <c r="Q509" s="24">
        <v>1</v>
      </c>
      <c r="R509" s="24"/>
      <c r="S509" s="24"/>
      <c r="T509" s="24"/>
      <c r="U509" s="24"/>
      <c r="V509" s="27" t="s">
        <v>1812</v>
      </c>
      <c r="W509" s="27" t="s">
        <v>70</v>
      </c>
      <c r="X509" s="88" t="s">
        <v>75</v>
      </c>
      <c r="Y509" s="27" t="s">
        <v>71</v>
      </c>
      <c r="Z509" s="37">
        <v>1</v>
      </c>
      <c r="AA509" s="37"/>
      <c r="AB509" s="37"/>
      <c r="AC509" s="37"/>
      <c r="AD509" s="37"/>
      <c r="AE509" s="37"/>
      <c r="AF509" s="37"/>
      <c r="AG509" s="37">
        <v>1</v>
      </c>
      <c r="AH509" s="37"/>
      <c r="AI509" s="37">
        <v>1</v>
      </c>
      <c r="AJ509" s="37"/>
      <c r="AK509" s="37"/>
      <c r="AL509" s="80"/>
      <c r="AM509" s="69"/>
      <c r="AN509" s="84"/>
    </row>
    <row r="510" spans="1:40" ht="70.25" customHeight="1" x14ac:dyDescent="0.35">
      <c r="A510" s="9">
        <v>20221300052482</v>
      </c>
      <c r="B510" s="10">
        <v>44733</v>
      </c>
      <c r="C510" s="101"/>
      <c r="D510" s="54"/>
      <c r="E510" s="10"/>
      <c r="F510" s="55"/>
      <c r="G510" s="18" t="s">
        <v>2111</v>
      </c>
      <c r="H510" s="52" t="s">
        <v>2112</v>
      </c>
      <c r="I510" s="18" t="s">
        <v>2113</v>
      </c>
      <c r="J510" s="24"/>
      <c r="K510" s="24">
        <v>1</v>
      </c>
      <c r="L510" s="24"/>
      <c r="M510" s="24"/>
      <c r="N510" s="24"/>
      <c r="O510" s="24"/>
      <c r="P510" s="24"/>
      <c r="Q510" s="24">
        <v>1</v>
      </c>
      <c r="R510" s="24"/>
      <c r="S510" s="24"/>
      <c r="T510" s="24"/>
      <c r="U510" s="24"/>
      <c r="V510" s="27" t="s">
        <v>1812</v>
      </c>
      <c r="W510" s="27" t="s">
        <v>70</v>
      </c>
      <c r="X510" s="88" t="s">
        <v>75</v>
      </c>
      <c r="Y510" s="27" t="s">
        <v>71</v>
      </c>
      <c r="Z510" s="37">
        <v>1</v>
      </c>
      <c r="AA510" s="37"/>
      <c r="AB510" s="37"/>
      <c r="AC510" s="37"/>
      <c r="AD510" s="37"/>
      <c r="AE510" s="37"/>
      <c r="AF510" s="37"/>
      <c r="AG510" s="37">
        <v>1</v>
      </c>
      <c r="AH510" s="37"/>
      <c r="AI510" s="37">
        <v>1</v>
      </c>
      <c r="AJ510" s="37"/>
      <c r="AK510" s="37"/>
      <c r="AL510" s="80"/>
      <c r="AM510" s="69"/>
      <c r="AN510" s="84"/>
    </row>
    <row r="511" spans="1:40" ht="70.25" customHeight="1" x14ac:dyDescent="0.35">
      <c r="A511" s="9">
        <v>20221400052532</v>
      </c>
      <c r="B511" s="10">
        <v>44733</v>
      </c>
      <c r="C511" s="101"/>
      <c r="D511" s="54"/>
      <c r="E511" s="10"/>
      <c r="F511" s="55"/>
      <c r="G511" s="18" t="s">
        <v>1760</v>
      </c>
      <c r="H511" s="52" t="s">
        <v>194</v>
      </c>
      <c r="I511" s="18" t="s">
        <v>137</v>
      </c>
      <c r="J511" s="24"/>
      <c r="K511" s="24">
        <v>1</v>
      </c>
      <c r="L511" s="24"/>
      <c r="M511" s="24"/>
      <c r="N511" s="24"/>
      <c r="O511" s="24"/>
      <c r="P511" s="24"/>
      <c r="Q511" s="24">
        <v>1</v>
      </c>
      <c r="R511" s="24"/>
      <c r="S511" s="24"/>
      <c r="T511" s="24"/>
      <c r="U511" s="24"/>
      <c r="V511" s="105" t="s">
        <v>2022</v>
      </c>
      <c r="W511" s="27" t="s">
        <v>70</v>
      </c>
      <c r="X511" s="88" t="s">
        <v>2114</v>
      </c>
      <c r="Y511" s="27" t="s">
        <v>71</v>
      </c>
      <c r="Z511" s="37">
        <v>1</v>
      </c>
      <c r="AA511" s="37"/>
      <c r="AB511" s="37"/>
      <c r="AC511" s="37"/>
      <c r="AD511" s="37"/>
      <c r="AE511" s="37"/>
      <c r="AF511" s="37"/>
      <c r="AG511" s="37">
        <v>1</v>
      </c>
      <c r="AH511" s="37"/>
      <c r="AI511" s="37">
        <v>1</v>
      </c>
      <c r="AJ511" s="37"/>
      <c r="AK511" s="37"/>
      <c r="AL511" s="80"/>
      <c r="AM511" s="69"/>
      <c r="AN511" s="84"/>
    </row>
    <row r="512" spans="1:40" ht="70.25" customHeight="1" x14ac:dyDescent="0.35">
      <c r="A512" s="9">
        <v>20221300052962</v>
      </c>
      <c r="B512" s="10">
        <v>44734</v>
      </c>
      <c r="C512" s="101"/>
      <c r="D512" s="54"/>
      <c r="E512" s="10"/>
      <c r="F512" s="55"/>
      <c r="G512" s="18" t="s">
        <v>2115</v>
      </c>
      <c r="H512" s="52" t="s">
        <v>2116</v>
      </c>
      <c r="I512" s="18" t="s">
        <v>2117</v>
      </c>
      <c r="J512" s="24"/>
      <c r="K512" s="24">
        <v>1</v>
      </c>
      <c r="L512" s="24"/>
      <c r="M512" s="24"/>
      <c r="N512" s="24"/>
      <c r="O512" s="24"/>
      <c r="P512" s="24"/>
      <c r="Q512" s="24">
        <v>1</v>
      </c>
      <c r="R512" s="24"/>
      <c r="S512" s="24"/>
      <c r="T512" s="24"/>
      <c r="U512" s="24"/>
      <c r="V512" s="27" t="s">
        <v>1812</v>
      </c>
      <c r="W512" s="27" t="s">
        <v>70</v>
      </c>
      <c r="X512" s="88" t="s">
        <v>75</v>
      </c>
      <c r="Y512" s="27" t="s">
        <v>71</v>
      </c>
      <c r="Z512" s="37">
        <v>1</v>
      </c>
      <c r="AA512" s="37"/>
      <c r="AB512" s="37"/>
      <c r="AC512" s="37"/>
      <c r="AD512" s="37"/>
      <c r="AE512" s="37"/>
      <c r="AF512" s="37"/>
      <c r="AG512" s="37">
        <v>1</v>
      </c>
      <c r="AH512" s="37"/>
      <c r="AI512" s="37">
        <v>1</v>
      </c>
      <c r="AJ512" s="37"/>
      <c r="AK512" s="37"/>
      <c r="AL512" s="80"/>
      <c r="AM512" s="69"/>
      <c r="AN512" s="84"/>
    </row>
    <row r="513" spans="1:40" ht="70.25" customHeight="1" x14ac:dyDescent="0.35">
      <c r="A513" s="9">
        <v>20221300053122</v>
      </c>
      <c r="B513" s="10">
        <v>44734</v>
      </c>
      <c r="C513" s="101"/>
      <c r="D513" s="54"/>
      <c r="E513" s="10"/>
      <c r="F513" s="55"/>
      <c r="G513" s="18" t="s">
        <v>2118</v>
      </c>
      <c r="H513" s="52" t="s">
        <v>2119</v>
      </c>
      <c r="I513" s="18" t="s">
        <v>2120</v>
      </c>
      <c r="J513" s="24"/>
      <c r="K513" s="24">
        <v>1</v>
      </c>
      <c r="L513" s="24"/>
      <c r="M513" s="24"/>
      <c r="N513" s="24"/>
      <c r="O513" s="24"/>
      <c r="P513" s="24"/>
      <c r="Q513" s="24">
        <v>1</v>
      </c>
      <c r="R513" s="24"/>
      <c r="S513" s="24"/>
      <c r="T513" s="24"/>
      <c r="U513" s="24"/>
      <c r="V513" s="27" t="s">
        <v>1812</v>
      </c>
      <c r="W513" s="27" t="s">
        <v>70</v>
      </c>
      <c r="X513" s="88" t="s">
        <v>75</v>
      </c>
      <c r="Y513" s="27" t="s">
        <v>71</v>
      </c>
      <c r="Z513" s="37">
        <v>1</v>
      </c>
      <c r="AA513" s="37"/>
      <c r="AB513" s="37"/>
      <c r="AC513" s="37"/>
      <c r="AD513" s="37"/>
      <c r="AE513" s="37"/>
      <c r="AF513" s="37"/>
      <c r="AG513" s="37">
        <v>1</v>
      </c>
      <c r="AH513" s="37"/>
      <c r="AI513" s="37">
        <v>1</v>
      </c>
      <c r="AJ513" s="37"/>
      <c r="AK513" s="37"/>
      <c r="AL513" s="80"/>
      <c r="AM513" s="69"/>
      <c r="AN513" s="84"/>
    </row>
    <row r="514" spans="1:40" ht="70.25" customHeight="1" x14ac:dyDescent="0.35">
      <c r="A514" s="9">
        <v>20221300053332</v>
      </c>
      <c r="B514" s="10">
        <v>44735</v>
      </c>
      <c r="C514" s="101"/>
      <c r="D514" s="54"/>
      <c r="E514" s="10"/>
      <c r="F514" s="55"/>
      <c r="G514" s="18" t="s">
        <v>2121</v>
      </c>
      <c r="H514" s="52" t="s">
        <v>2122</v>
      </c>
      <c r="I514" s="18" t="s">
        <v>2123</v>
      </c>
      <c r="J514" s="24"/>
      <c r="K514" s="24">
        <v>1</v>
      </c>
      <c r="L514" s="24"/>
      <c r="M514" s="24"/>
      <c r="N514" s="24"/>
      <c r="O514" s="24"/>
      <c r="P514" s="24"/>
      <c r="Q514" s="24">
        <v>1</v>
      </c>
      <c r="R514" s="24"/>
      <c r="S514" s="24"/>
      <c r="T514" s="24"/>
      <c r="U514" s="24"/>
      <c r="V514" s="27" t="s">
        <v>1812</v>
      </c>
      <c r="W514" s="27" t="s">
        <v>70</v>
      </c>
      <c r="X514" s="88" t="s">
        <v>75</v>
      </c>
      <c r="Y514" s="27" t="s">
        <v>71</v>
      </c>
      <c r="Z514" s="37">
        <v>1</v>
      </c>
      <c r="AA514" s="37"/>
      <c r="AB514" s="37"/>
      <c r="AC514" s="37"/>
      <c r="AD514" s="37"/>
      <c r="AE514" s="37"/>
      <c r="AF514" s="37"/>
      <c r="AG514" s="37">
        <v>1</v>
      </c>
      <c r="AH514" s="37"/>
      <c r="AI514" s="37">
        <v>1</v>
      </c>
      <c r="AJ514" s="37"/>
      <c r="AK514" s="37"/>
      <c r="AL514" s="80"/>
      <c r="AM514" s="69"/>
      <c r="AN514" s="84"/>
    </row>
    <row r="515" spans="1:40" ht="70.25" customHeight="1" x14ac:dyDescent="0.35">
      <c r="A515" s="9">
        <v>20221400053552</v>
      </c>
      <c r="B515" s="10">
        <v>44735</v>
      </c>
      <c r="C515" s="101"/>
      <c r="D515" s="54"/>
      <c r="E515" s="10"/>
      <c r="F515" s="55"/>
      <c r="G515" s="18" t="s">
        <v>2124</v>
      </c>
      <c r="H515" s="52" t="s">
        <v>2125</v>
      </c>
      <c r="I515" s="18" t="s">
        <v>2126</v>
      </c>
      <c r="J515" s="24"/>
      <c r="K515" s="24">
        <v>1</v>
      </c>
      <c r="L515" s="24"/>
      <c r="M515" s="24"/>
      <c r="N515" s="24"/>
      <c r="O515" s="24"/>
      <c r="P515" s="24"/>
      <c r="Q515" s="24">
        <v>1</v>
      </c>
      <c r="R515" s="24"/>
      <c r="S515" s="24"/>
      <c r="T515" s="24"/>
      <c r="U515" s="24"/>
      <c r="V515" s="27" t="s">
        <v>1812</v>
      </c>
      <c r="W515" s="27" t="s">
        <v>70</v>
      </c>
      <c r="X515" s="88" t="s">
        <v>75</v>
      </c>
      <c r="Y515" s="27" t="s">
        <v>71</v>
      </c>
      <c r="Z515" s="37">
        <v>1</v>
      </c>
      <c r="AA515" s="37"/>
      <c r="AB515" s="37"/>
      <c r="AC515" s="37"/>
      <c r="AD515" s="37"/>
      <c r="AE515" s="37"/>
      <c r="AF515" s="37"/>
      <c r="AG515" s="37">
        <v>1</v>
      </c>
      <c r="AH515" s="37"/>
      <c r="AI515" s="37">
        <v>1</v>
      </c>
      <c r="AJ515" s="37"/>
      <c r="AK515" s="37"/>
      <c r="AL515" s="80"/>
      <c r="AM515" s="69"/>
      <c r="AN515" s="84"/>
    </row>
    <row r="516" spans="1:40" ht="70.25" customHeight="1" x14ac:dyDescent="0.35">
      <c r="A516" s="9">
        <v>20221400053562</v>
      </c>
      <c r="B516" s="10">
        <v>44735</v>
      </c>
      <c r="C516" s="101"/>
      <c r="D516" s="54"/>
      <c r="E516" s="10"/>
      <c r="F516" s="55"/>
      <c r="G516" s="18" t="s">
        <v>2127</v>
      </c>
      <c r="H516" s="52" t="s">
        <v>2128</v>
      </c>
      <c r="I516" s="18" t="s">
        <v>2129</v>
      </c>
      <c r="J516" s="24"/>
      <c r="K516" s="24">
        <v>1</v>
      </c>
      <c r="L516" s="24"/>
      <c r="M516" s="24"/>
      <c r="N516" s="24"/>
      <c r="O516" s="24"/>
      <c r="P516" s="24"/>
      <c r="Q516" s="24">
        <v>1</v>
      </c>
      <c r="R516" s="24"/>
      <c r="S516" s="24"/>
      <c r="T516" s="24"/>
      <c r="U516" s="24"/>
      <c r="V516" s="27" t="s">
        <v>1812</v>
      </c>
      <c r="W516" s="27" t="s">
        <v>70</v>
      </c>
      <c r="X516" s="88" t="s">
        <v>75</v>
      </c>
      <c r="Y516" s="27" t="s">
        <v>71</v>
      </c>
      <c r="Z516" s="37">
        <v>1</v>
      </c>
      <c r="AA516" s="37"/>
      <c r="AB516" s="37"/>
      <c r="AC516" s="37"/>
      <c r="AD516" s="37"/>
      <c r="AE516" s="37"/>
      <c r="AF516" s="37"/>
      <c r="AG516" s="37">
        <v>1</v>
      </c>
      <c r="AH516" s="37"/>
      <c r="AI516" s="37">
        <v>1</v>
      </c>
      <c r="AJ516" s="37"/>
      <c r="AK516" s="37"/>
      <c r="AL516" s="80"/>
      <c r="AM516" s="69"/>
      <c r="AN516" s="84"/>
    </row>
    <row r="517" spans="1:40" ht="70.25" customHeight="1" x14ac:dyDescent="0.35">
      <c r="A517" s="9">
        <v>20221400053652</v>
      </c>
      <c r="B517" s="10">
        <v>44735</v>
      </c>
      <c r="C517" s="101"/>
      <c r="D517" s="54"/>
      <c r="E517" s="10"/>
      <c r="F517" s="55"/>
      <c r="G517" s="18" t="s">
        <v>2130</v>
      </c>
      <c r="H517" s="52" t="s">
        <v>2131</v>
      </c>
      <c r="I517" s="18" t="s">
        <v>2132</v>
      </c>
      <c r="J517" s="24"/>
      <c r="K517" s="24">
        <v>1</v>
      </c>
      <c r="L517" s="24"/>
      <c r="M517" s="24"/>
      <c r="N517" s="24"/>
      <c r="O517" s="24"/>
      <c r="P517" s="24"/>
      <c r="Q517" s="24">
        <v>1</v>
      </c>
      <c r="R517" s="24"/>
      <c r="S517" s="24"/>
      <c r="T517" s="24"/>
      <c r="U517" s="24"/>
      <c r="V517" s="27" t="s">
        <v>1812</v>
      </c>
      <c r="W517" s="27" t="s">
        <v>70</v>
      </c>
      <c r="X517" s="88" t="s">
        <v>75</v>
      </c>
      <c r="Y517" s="27" t="s">
        <v>71</v>
      </c>
      <c r="Z517" s="37">
        <v>1</v>
      </c>
      <c r="AA517" s="37"/>
      <c r="AB517" s="37"/>
      <c r="AC517" s="37"/>
      <c r="AD517" s="37"/>
      <c r="AE517" s="37"/>
      <c r="AF517" s="37"/>
      <c r="AG517" s="37">
        <v>1</v>
      </c>
      <c r="AH517" s="37"/>
      <c r="AI517" s="37">
        <v>1</v>
      </c>
      <c r="AJ517" s="37"/>
      <c r="AK517" s="37"/>
      <c r="AL517" s="80"/>
      <c r="AM517" s="69"/>
      <c r="AN517" s="84"/>
    </row>
    <row r="518" spans="1:40" ht="70.25" customHeight="1" x14ac:dyDescent="0.35">
      <c r="A518" s="9">
        <v>20221300053692</v>
      </c>
      <c r="B518" s="10">
        <v>44736</v>
      </c>
      <c r="C518" s="101"/>
      <c r="D518" s="54"/>
      <c r="E518" s="10"/>
      <c r="F518" s="55"/>
      <c r="G518" s="18" t="s">
        <v>2133</v>
      </c>
      <c r="H518" s="52" t="s">
        <v>2134</v>
      </c>
      <c r="I518" s="18" t="s">
        <v>2135</v>
      </c>
      <c r="J518" s="24"/>
      <c r="K518" s="24">
        <v>1</v>
      </c>
      <c r="L518" s="24"/>
      <c r="M518" s="24"/>
      <c r="N518" s="24"/>
      <c r="O518" s="24"/>
      <c r="P518" s="24"/>
      <c r="Q518" s="24">
        <v>1</v>
      </c>
      <c r="R518" s="24"/>
      <c r="S518" s="24"/>
      <c r="T518" s="24"/>
      <c r="U518" s="24"/>
      <c r="V518" s="27" t="s">
        <v>1812</v>
      </c>
      <c r="W518" s="27" t="s">
        <v>70</v>
      </c>
      <c r="X518" s="88" t="s">
        <v>75</v>
      </c>
      <c r="Y518" s="27" t="s">
        <v>71</v>
      </c>
      <c r="Z518" s="37">
        <v>1</v>
      </c>
      <c r="AA518" s="37"/>
      <c r="AB518" s="37"/>
      <c r="AC518" s="37"/>
      <c r="AD518" s="37"/>
      <c r="AE518" s="37"/>
      <c r="AF518" s="37"/>
      <c r="AG518" s="37">
        <v>1</v>
      </c>
      <c r="AH518" s="37"/>
      <c r="AI518" s="37">
        <v>1</v>
      </c>
      <c r="AJ518" s="37"/>
      <c r="AK518" s="37"/>
      <c r="AL518" s="80"/>
      <c r="AM518" s="69"/>
      <c r="AN518" s="84"/>
    </row>
    <row r="519" spans="1:40" ht="70.25" customHeight="1" x14ac:dyDescent="0.35">
      <c r="A519" s="9">
        <v>20221400053862</v>
      </c>
      <c r="B519" s="10">
        <v>44736</v>
      </c>
      <c r="C519" s="101"/>
      <c r="D519" s="54"/>
      <c r="E519" s="10"/>
      <c r="F519" s="55"/>
      <c r="G519" s="18" t="s">
        <v>2096</v>
      </c>
      <c r="H519" s="52" t="s">
        <v>2097</v>
      </c>
      <c r="I519" s="18" t="s">
        <v>2098</v>
      </c>
      <c r="J519" s="24"/>
      <c r="K519" s="24">
        <v>1</v>
      </c>
      <c r="L519" s="24"/>
      <c r="M519" s="24"/>
      <c r="N519" s="24"/>
      <c r="O519" s="24"/>
      <c r="P519" s="24"/>
      <c r="Q519" s="24">
        <v>1</v>
      </c>
      <c r="R519" s="24"/>
      <c r="S519" s="24"/>
      <c r="T519" s="24"/>
      <c r="U519" s="24"/>
      <c r="V519" s="27" t="s">
        <v>1812</v>
      </c>
      <c r="W519" s="27" t="s">
        <v>70</v>
      </c>
      <c r="X519" s="88" t="s">
        <v>75</v>
      </c>
      <c r="Y519" s="27" t="s">
        <v>71</v>
      </c>
      <c r="Z519" s="37">
        <v>1</v>
      </c>
      <c r="AA519" s="37"/>
      <c r="AB519" s="37"/>
      <c r="AC519" s="37"/>
      <c r="AD519" s="37"/>
      <c r="AE519" s="37"/>
      <c r="AF519" s="37"/>
      <c r="AG519" s="37">
        <v>1</v>
      </c>
      <c r="AH519" s="37"/>
      <c r="AI519" s="37">
        <v>1</v>
      </c>
      <c r="AJ519" s="37"/>
      <c r="AK519" s="37"/>
      <c r="AL519" s="80"/>
      <c r="AM519" s="69"/>
      <c r="AN519" s="84"/>
    </row>
    <row r="520" spans="1:40" ht="70.25" customHeight="1" x14ac:dyDescent="0.35">
      <c r="A520" s="9">
        <v>20221400053892</v>
      </c>
      <c r="B520" s="10">
        <v>44736</v>
      </c>
      <c r="C520" s="101"/>
      <c r="D520" s="54"/>
      <c r="E520" s="10"/>
      <c r="F520" s="55"/>
      <c r="G520" s="18" t="s">
        <v>2136</v>
      </c>
      <c r="H520" s="52" t="s">
        <v>2137</v>
      </c>
      <c r="I520" s="18" t="s">
        <v>2138</v>
      </c>
      <c r="J520" s="24"/>
      <c r="K520" s="24">
        <v>1</v>
      </c>
      <c r="L520" s="24"/>
      <c r="M520" s="24"/>
      <c r="N520" s="24"/>
      <c r="O520" s="24"/>
      <c r="P520" s="24"/>
      <c r="Q520" s="24">
        <v>1</v>
      </c>
      <c r="R520" s="24"/>
      <c r="S520" s="24"/>
      <c r="T520" s="24"/>
      <c r="U520" s="24"/>
      <c r="V520" s="27" t="s">
        <v>1812</v>
      </c>
      <c r="W520" s="27" t="s">
        <v>70</v>
      </c>
      <c r="X520" s="88" t="s">
        <v>75</v>
      </c>
      <c r="Y520" s="27" t="s">
        <v>71</v>
      </c>
      <c r="Z520" s="37">
        <v>1</v>
      </c>
      <c r="AA520" s="37"/>
      <c r="AB520" s="37"/>
      <c r="AC520" s="37"/>
      <c r="AD520" s="37"/>
      <c r="AE520" s="37"/>
      <c r="AF520" s="37"/>
      <c r="AG520" s="37">
        <v>1</v>
      </c>
      <c r="AH520" s="37"/>
      <c r="AI520" s="37">
        <v>1</v>
      </c>
      <c r="AJ520" s="37"/>
      <c r="AK520" s="37"/>
      <c r="AL520" s="80"/>
      <c r="AM520" s="69"/>
      <c r="AN520" s="84"/>
    </row>
    <row r="521" spans="1:40" ht="70.25" customHeight="1" x14ac:dyDescent="0.35">
      <c r="A521" s="9">
        <v>20221400053912</v>
      </c>
      <c r="B521" s="10">
        <v>44736</v>
      </c>
      <c r="C521" s="101"/>
      <c r="D521" s="54"/>
      <c r="E521" s="10"/>
      <c r="F521" s="55"/>
      <c r="G521" s="18" t="s">
        <v>2139</v>
      </c>
      <c r="H521" s="52" t="s">
        <v>2140</v>
      </c>
      <c r="I521" s="18" t="s">
        <v>2141</v>
      </c>
      <c r="J521" s="24"/>
      <c r="K521" s="24">
        <v>1</v>
      </c>
      <c r="L521" s="24"/>
      <c r="M521" s="24"/>
      <c r="N521" s="24"/>
      <c r="O521" s="24"/>
      <c r="P521" s="24"/>
      <c r="Q521" s="24">
        <v>1</v>
      </c>
      <c r="R521" s="24"/>
      <c r="S521" s="24"/>
      <c r="T521" s="24"/>
      <c r="U521" s="24"/>
      <c r="V521" s="27" t="s">
        <v>1812</v>
      </c>
      <c r="W521" s="27" t="s">
        <v>70</v>
      </c>
      <c r="X521" s="88" t="s">
        <v>75</v>
      </c>
      <c r="Y521" s="27" t="s">
        <v>71</v>
      </c>
      <c r="Z521" s="37">
        <v>1</v>
      </c>
      <c r="AA521" s="37"/>
      <c r="AB521" s="37"/>
      <c r="AC521" s="37"/>
      <c r="AD521" s="37"/>
      <c r="AE521" s="37"/>
      <c r="AF521" s="37"/>
      <c r="AG521" s="37">
        <v>1</v>
      </c>
      <c r="AH521" s="37"/>
      <c r="AI521" s="37">
        <v>1</v>
      </c>
      <c r="AJ521" s="37"/>
      <c r="AK521" s="37"/>
      <c r="AL521" s="80"/>
      <c r="AM521" s="69"/>
      <c r="AN521" s="84"/>
    </row>
    <row r="522" spans="1:40" ht="70.25" customHeight="1" x14ac:dyDescent="0.35">
      <c r="A522" s="9">
        <v>20221300053942</v>
      </c>
      <c r="B522" s="10">
        <v>44736</v>
      </c>
      <c r="C522" s="101"/>
      <c r="D522" s="54"/>
      <c r="E522" s="10"/>
      <c r="F522" s="55"/>
      <c r="G522" s="18" t="s">
        <v>2142</v>
      </c>
      <c r="H522" s="52" t="s">
        <v>2143</v>
      </c>
      <c r="I522" s="18" t="s">
        <v>2144</v>
      </c>
      <c r="J522" s="24"/>
      <c r="K522" s="24">
        <v>1</v>
      </c>
      <c r="L522" s="24"/>
      <c r="M522" s="24"/>
      <c r="N522" s="24"/>
      <c r="O522" s="24"/>
      <c r="P522" s="24"/>
      <c r="Q522" s="24">
        <v>1</v>
      </c>
      <c r="R522" s="24"/>
      <c r="S522" s="24"/>
      <c r="T522" s="24"/>
      <c r="U522" s="24"/>
      <c r="V522" s="27" t="s">
        <v>1812</v>
      </c>
      <c r="W522" s="27" t="s">
        <v>70</v>
      </c>
      <c r="X522" s="88" t="s">
        <v>75</v>
      </c>
      <c r="Y522" s="27" t="s">
        <v>71</v>
      </c>
      <c r="Z522" s="37">
        <v>1</v>
      </c>
      <c r="AA522" s="37"/>
      <c r="AB522" s="37"/>
      <c r="AC522" s="37"/>
      <c r="AD522" s="37"/>
      <c r="AE522" s="37"/>
      <c r="AF522" s="37"/>
      <c r="AG522" s="37">
        <v>1</v>
      </c>
      <c r="AH522" s="37"/>
      <c r="AI522" s="37">
        <v>1</v>
      </c>
      <c r="AJ522" s="37"/>
      <c r="AK522" s="37"/>
      <c r="AL522" s="80"/>
      <c r="AM522" s="69"/>
      <c r="AN522" s="84"/>
    </row>
    <row r="523" spans="1:40" ht="70.25" customHeight="1" x14ac:dyDescent="0.35">
      <c r="A523" s="9">
        <v>20221300054592</v>
      </c>
      <c r="B523" s="10">
        <v>44736</v>
      </c>
      <c r="C523" s="101"/>
      <c r="D523" s="54"/>
      <c r="E523" s="10"/>
      <c r="F523" s="55"/>
      <c r="G523" s="18" t="s">
        <v>2145</v>
      </c>
      <c r="H523" s="52" t="s">
        <v>2146</v>
      </c>
      <c r="I523" s="18" t="s">
        <v>2147</v>
      </c>
      <c r="J523" s="24"/>
      <c r="K523" s="24">
        <v>1</v>
      </c>
      <c r="L523" s="24"/>
      <c r="M523" s="24"/>
      <c r="N523" s="24"/>
      <c r="O523" s="24"/>
      <c r="P523" s="24"/>
      <c r="Q523" s="24">
        <v>1</v>
      </c>
      <c r="R523" s="24"/>
      <c r="S523" s="24"/>
      <c r="T523" s="24"/>
      <c r="U523" s="24"/>
      <c r="V523" s="27" t="s">
        <v>1812</v>
      </c>
      <c r="W523" s="27" t="s">
        <v>70</v>
      </c>
      <c r="X523" s="88" t="s">
        <v>75</v>
      </c>
      <c r="Y523" s="27" t="s">
        <v>71</v>
      </c>
      <c r="Z523" s="37">
        <v>1</v>
      </c>
      <c r="AA523" s="37"/>
      <c r="AB523" s="37"/>
      <c r="AC523" s="37"/>
      <c r="AD523" s="37"/>
      <c r="AE523" s="37"/>
      <c r="AF523" s="37"/>
      <c r="AG523" s="37">
        <v>1</v>
      </c>
      <c r="AH523" s="37"/>
      <c r="AI523" s="37">
        <v>1</v>
      </c>
      <c r="AJ523" s="37"/>
      <c r="AK523" s="37"/>
      <c r="AL523" s="80"/>
      <c r="AM523" s="69"/>
      <c r="AN523" s="84"/>
    </row>
    <row r="524" spans="1:40" ht="70.25" customHeight="1" x14ac:dyDescent="0.35">
      <c r="A524" s="9">
        <v>20221300054722</v>
      </c>
      <c r="B524" s="10">
        <v>44740</v>
      </c>
      <c r="C524" s="101"/>
      <c r="D524" s="54"/>
      <c r="E524" s="10"/>
      <c r="F524" s="55"/>
      <c r="G524" s="18" t="s">
        <v>2148</v>
      </c>
      <c r="H524" s="52" t="s">
        <v>2149</v>
      </c>
      <c r="I524" s="18" t="s">
        <v>2150</v>
      </c>
      <c r="J524" s="24"/>
      <c r="K524" s="24">
        <v>1</v>
      </c>
      <c r="L524" s="24"/>
      <c r="M524" s="24"/>
      <c r="N524" s="24"/>
      <c r="O524" s="24"/>
      <c r="P524" s="24"/>
      <c r="Q524" s="24">
        <v>1</v>
      </c>
      <c r="R524" s="24"/>
      <c r="S524" s="24"/>
      <c r="T524" s="24"/>
      <c r="U524" s="24"/>
      <c r="V524" s="27" t="s">
        <v>1812</v>
      </c>
      <c r="W524" s="27" t="s">
        <v>70</v>
      </c>
      <c r="X524" s="88" t="s">
        <v>75</v>
      </c>
      <c r="Y524" s="27" t="s">
        <v>71</v>
      </c>
      <c r="Z524" s="37">
        <v>1</v>
      </c>
      <c r="AA524" s="37"/>
      <c r="AB524" s="37"/>
      <c r="AC524" s="37"/>
      <c r="AD524" s="37"/>
      <c r="AE524" s="37"/>
      <c r="AF524" s="37"/>
      <c r="AG524" s="37">
        <v>1</v>
      </c>
      <c r="AH524" s="37"/>
      <c r="AI524" s="37">
        <v>1</v>
      </c>
      <c r="AJ524" s="37"/>
      <c r="AK524" s="37"/>
      <c r="AL524" s="80"/>
      <c r="AM524" s="69"/>
      <c r="AN524" s="84"/>
    </row>
    <row r="525" spans="1:40" ht="70.25" customHeight="1" x14ac:dyDescent="0.35">
      <c r="A525" s="9">
        <v>20221400054732</v>
      </c>
      <c r="B525" s="10">
        <v>44740</v>
      </c>
      <c r="C525" s="101"/>
      <c r="D525" s="54"/>
      <c r="E525" s="10"/>
      <c r="F525" s="55"/>
      <c r="G525" s="18" t="s">
        <v>2151</v>
      </c>
      <c r="H525" s="52" t="s">
        <v>2152</v>
      </c>
      <c r="I525" s="18" t="s">
        <v>2153</v>
      </c>
      <c r="J525" s="24"/>
      <c r="K525" s="24">
        <v>1</v>
      </c>
      <c r="L525" s="24"/>
      <c r="M525" s="24"/>
      <c r="N525" s="24"/>
      <c r="O525" s="24"/>
      <c r="P525" s="24"/>
      <c r="Q525" s="24">
        <v>1</v>
      </c>
      <c r="R525" s="24"/>
      <c r="S525" s="24"/>
      <c r="T525" s="24"/>
      <c r="U525" s="24"/>
      <c r="V525" s="27" t="s">
        <v>1812</v>
      </c>
      <c r="W525" s="27" t="s">
        <v>70</v>
      </c>
      <c r="X525" s="88" t="s">
        <v>75</v>
      </c>
      <c r="Y525" s="27" t="s">
        <v>71</v>
      </c>
      <c r="Z525" s="37">
        <v>1</v>
      </c>
      <c r="AA525" s="37"/>
      <c r="AB525" s="37"/>
      <c r="AC525" s="37"/>
      <c r="AD525" s="37"/>
      <c r="AE525" s="37"/>
      <c r="AF525" s="37"/>
      <c r="AG525" s="37">
        <v>1</v>
      </c>
      <c r="AH525" s="37"/>
      <c r="AI525" s="37">
        <v>1</v>
      </c>
      <c r="AJ525" s="37"/>
      <c r="AK525" s="37"/>
      <c r="AL525" s="80"/>
      <c r="AM525" s="69"/>
      <c r="AN525" s="84"/>
    </row>
    <row r="526" spans="1:40" ht="70.25" customHeight="1" x14ac:dyDescent="0.35">
      <c r="A526" s="9">
        <v>20221400054742</v>
      </c>
      <c r="B526" s="10">
        <v>44740</v>
      </c>
      <c r="C526" s="101"/>
      <c r="D526" s="54"/>
      <c r="E526" s="10"/>
      <c r="F526" s="55"/>
      <c r="G526" s="18" t="s">
        <v>2154</v>
      </c>
      <c r="H526" s="52" t="s">
        <v>2155</v>
      </c>
      <c r="I526" s="18" t="s">
        <v>2156</v>
      </c>
      <c r="J526" s="24"/>
      <c r="K526" s="24">
        <v>1</v>
      </c>
      <c r="L526" s="24"/>
      <c r="M526" s="24"/>
      <c r="N526" s="24"/>
      <c r="O526" s="24"/>
      <c r="P526" s="24"/>
      <c r="Q526" s="24">
        <v>1</v>
      </c>
      <c r="R526" s="24"/>
      <c r="S526" s="24"/>
      <c r="T526" s="24"/>
      <c r="U526" s="24"/>
      <c r="V526" s="27" t="s">
        <v>1812</v>
      </c>
      <c r="W526" s="27" t="s">
        <v>70</v>
      </c>
      <c r="X526" s="88" t="s">
        <v>75</v>
      </c>
      <c r="Y526" s="27" t="s">
        <v>71</v>
      </c>
      <c r="Z526" s="37">
        <v>1</v>
      </c>
      <c r="AA526" s="37"/>
      <c r="AB526" s="37"/>
      <c r="AC526" s="37"/>
      <c r="AD526" s="37"/>
      <c r="AE526" s="37"/>
      <c r="AF526" s="37"/>
      <c r="AG526" s="37">
        <v>1</v>
      </c>
      <c r="AH526" s="37"/>
      <c r="AI526" s="37">
        <v>1</v>
      </c>
      <c r="AJ526" s="37"/>
      <c r="AK526" s="37"/>
      <c r="AL526" s="80"/>
      <c r="AM526" s="69"/>
      <c r="AN526" s="84"/>
    </row>
    <row r="527" spans="1:40" ht="70.25" customHeight="1" x14ac:dyDescent="0.35">
      <c r="A527" s="9">
        <v>20221400054812</v>
      </c>
      <c r="B527" s="10">
        <v>44740</v>
      </c>
      <c r="C527" s="101"/>
      <c r="D527" s="54"/>
      <c r="E527" s="10"/>
      <c r="F527" s="55"/>
      <c r="G527" s="18" t="s">
        <v>2157</v>
      </c>
      <c r="H527" s="52" t="s">
        <v>2158</v>
      </c>
      <c r="I527" s="18" t="s">
        <v>2159</v>
      </c>
      <c r="J527" s="24"/>
      <c r="K527" s="24">
        <v>1</v>
      </c>
      <c r="L527" s="24"/>
      <c r="M527" s="24"/>
      <c r="N527" s="24"/>
      <c r="O527" s="24"/>
      <c r="P527" s="24"/>
      <c r="Q527" s="24">
        <v>1</v>
      </c>
      <c r="R527" s="24"/>
      <c r="S527" s="24"/>
      <c r="T527" s="24"/>
      <c r="U527" s="24"/>
      <c r="V527" s="27" t="s">
        <v>1812</v>
      </c>
      <c r="W527" s="27" t="s">
        <v>70</v>
      </c>
      <c r="X527" s="88" t="s">
        <v>75</v>
      </c>
      <c r="Y527" s="27" t="s">
        <v>71</v>
      </c>
      <c r="Z527" s="37">
        <v>1</v>
      </c>
      <c r="AA527" s="37"/>
      <c r="AB527" s="37"/>
      <c r="AC527" s="37"/>
      <c r="AD527" s="37"/>
      <c r="AE527" s="37"/>
      <c r="AF527" s="37"/>
      <c r="AG527" s="37">
        <v>1</v>
      </c>
      <c r="AH527" s="37"/>
      <c r="AI527" s="37">
        <v>1</v>
      </c>
      <c r="AJ527" s="37"/>
      <c r="AK527" s="37"/>
      <c r="AL527" s="80"/>
      <c r="AM527" s="69"/>
      <c r="AN527" s="84"/>
    </row>
    <row r="528" spans="1:40" ht="70.25" customHeight="1" x14ac:dyDescent="0.35">
      <c r="A528" s="9">
        <v>20221300054842</v>
      </c>
      <c r="B528" s="10">
        <v>44740</v>
      </c>
      <c r="C528" s="101"/>
      <c r="D528" s="54"/>
      <c r="E528" s="10"/>
      <c r="F528" s="55"/>
      <c r="G528" s="18" t="s">
        <v>2160</v>
      </c>
      <c r="H528" s="52" t="s">
        <v>2161</v>
      </c>
      <c r="I528" s="18" t="s">
        <v>2162</v>
      </c>
      <c r="J528" s="24"/>
      <c r="K528" s="24">
        <v>1</v>
      </c>
      <c r="L528" s="24"/>
      <c r="M528" s="24"/>
      <c r="N528" s="24"/>
      <c r="O528" s="24"/>
      <c r="P528" s="24"/>
      <c r="Q528" s="24">
        <v>1</v>
      </c>
      <c r="R528" s="24"/>
      <c r="S528" s="24"/>
      <c r="T528" s="24"/>
      <c r="U528" s="24"/>
      <c r="V528" s="27" t="s">
        <v>1812</v>
      </c>
      <c r="W528" s="27" t="s">
        <v>70</v>
      </c>
      <c r="X528" s="88" t="s">
        <v>75</v>
      </c>
      <c r="Y528" s="27" t="s">
        <v>71</v>
      </c>
      <c r="Z528" s="37">
        <v>1</v>
      </c>
      <c r="AA528" s="37"/>
      <c r="AB528" s="37"/>
      <c r="AC528" s="37"/>
      <c r="AD528" s="37"/>
      <c r="AE528" s="37"/>
      <c r="AF528" s="37"/>
      <c r="AG528" s="37">
        <v>1</v>
      </c>
      <c r="AH528" s="37"/>
      <c r="AI528" s="37">
        <v>1</v>
      </c>
      <c r="AJ528" s="37"/>
      <c r="AK528" s="37"/>
      <c r="AL528" s="80"/>
      <c r="AM528" s="69"/>
      <c r="AN528" s="84"/>
    </row>
    <row r="529" spans="1:40" ht="70.25" customHeight="1" x14ac:dyDescent="0.35">
      <c r="A529" s="9">
        <v>20221300055072</v>
      </c>
      <c r="B529" s="10">
        <v>44740</v>
      </c>
      <c r="C529" s="101"/>
      <c r="D529" s="54"/>
      <c r="E529" s="10"/>
      <c r="F529" s="55"/>
      <c r="G529" s="18" t="s">
        <v>2163</v>
      </c>
      <c r="H529" s="52" t="s">
        <v>2164</v>
      </c>
      <c r="I529" s="18" t="s">
        <v>2165</v>
      </c>
      <c r="J529" s="24"/>
      <c r="K529" s="24">
        <v>1</v>
      </c>
      <c r="L529" s="24"/>
      <c r="M529" s="24"/>
      <c r="N529" s="24"/>
      <c r="O529" s="24"/>
      <c r="P529" s="24"/>
      <c r="Q529" s="24">
        <v>1</v>
      </c>
      <c r="R529" s="24"/>
      <c r="S529" s="24"/>
      <c r="T529" s="24"/>
      <c r="U529" s="24"/>
      <c r="V529" s="27" t="s">
        <v>2166</v>
      </c>
      <c r="W529" s="27" t="s">
        <v>70</v>
      </c>
      <c r="X529" s="88" t="s">
        <v>75</v>
      </c>
      <c r="Y529" s="27" t="s">
        <v>71</v>
      </c>
      <c r="Z529" s="37">
        <v>1</v>
      </c>
      <c r="AA529" s="37"/>
      <c r="AB529" s="37"/>
      <c r="AC529" s="37"/>
      <c r="AD529" s="37"/>
      <c r="AE529" s="37"/>
      <c r="AF529" s="37"/>
      <c r="AG529" s="37">
        <v>1</v>
      </c>
      <c r="AH529" s="37"/>
      <c r="AI529" s="37">
        <v>1</v>
      </c>
      <c r="AJ529" s="37"/>
      <c r="AK529" s="37"/>
      <c r="AL529" s="80"/>
      <c r="AM529" s="69"/>
      <c r="AN529" s="84"/>
    </row>
    <row r="530" spans="1:40" ht="70.25" customHeight="1" x14ac:dyDescent="0.35">
      <c r="A530" s="9">
        <v>20221300055082</v>
      </c>
      <c r="B530" s="10">
        <v>44740</v>
      </c>
      <c r="C530" s="101"/>
      <c r="D530" s="54"/>
      <c r="E530" s="10"/>
      <c r="F530" s="55"/>
      <c r="G530" s="18" t="s">
        <v>2167</v>
      </c>
      <c r="H530" s="52" t="s">
        <v>2168</v>
      </c>
      <c r="I530" s="18" t="s">
        <v>2169</v>
      </c>
      <c r="J530" s="24"/>
      <c r="K530" s="24">
        <v>1</v>
      </c>
      <c r="L530" s="24"/>
      <c r="M530" s="24"/>
      <c r="N530" s="24"/>
      <c r="O530" s="24"/>
      <c r="P530" s="24"/>
      <c r="Q530" s="24">
        <v>1</v>
      </c>
      <c r="R530" s="24"/>
      <c r="S530" s="24"/>
      <c r="T530" s="24"/>
      <c r="U530" s="24"/>
      <c r="V530" s="27" t="s">
        <v>1812</v>
      </c>
      <c r="W530" s="27" t="s">
        <v>70</v>
      </c>
      <c r="X530" s="88" t="s">
        <v>75</v>
      </c>
      <c r="Y530" s="27" t="s">
        <v>71</v>
      </c>
      <c r="Z530" s="37">
        <v>1</v>
      </c>
      <c r="AA530" s="37"/>
      <c r="AB530" s="37"/>
      <c r="AC530" s="37"/>
      <c r="AD530" s="37"/>
      <c r="AE530" s="37"/>
      <c r="AF530" s="37"/>
      <c r="AG530" s="37">
        <v>1</v>
      </c>
      <c r="AH530" s="37"/>
      <c r="AI530" s="37">
        <v>1</v>
      </c>
      <c r="AJ530" s="37"/>
      <c r="AK530" s="37"/>
      <c r="AL530" s="80"/>
      <c r="AM530" s="69"/>
      <c r="AN530" s="84"/>
    </row>
    <row r="531" spans="1:40" ht="70.25" customHeight="1" x14ac:dyDescent="0.35">
      <c r="A531" s="9">
        <v>20221300055132</v>
      </c>
      <c r="B531" s="10">
        <v>44740</v>
      </c>
      <c r="C531" s="101"/>
      <c r="D531" s="54"/>
      <c r="E531" s="10"/>
      <c r="F531" s="55"/>
      <c r="G531" s="18" t="s">
        <v>2170</v>
      </c>
      <c r="H531" s="52" t="s">
        <v>2171</v>
      </c>
      <c r="I531" s="18" t="s">
        <v>2172</v>
      </c>
      <c r="J531" s="24"/>
      <c r="K531" s="24">
        <v>1</v>
      </c>
      <c r="L531" s="24"/>
      <c r="M531" s="24"/>
      <c r="N531" s="24"/>
      <c r="O531" s="24"/>
      <c r="P531" s="24"/>
      <c r="Q531" s="24">
        <v>1</v>
      </c>
      <c r="R531" s="24"/>
      <c r="S531" s="24"/>
      <c r="T531" s="24"/>
      <c r="U531" s="24"/>
      <c r="V531" s="27" t="s">
        <v>1812</v>
      </c>
      <c r="W531" s="27" t="s">
        <v>70</v>
      </c>
      <c r="X531" s="88" t="s">
        <v>75</v>
      </c>
      <c r="Y531" s="27" t="s">
        <v>71</v>
      </c>
      <c r="Z531" s="37">
        <v>1</v>
      </c>
      <c r="AA531" s="37"/>
      <c r="AB531" s="37"/>
      <c r="AC531" s="37"/>
      <c r="AD531" s="37"/>
      <c r="AE531" s="37"/>
      <c r="AF531" s="37"/>
      <c r="AG531" s="37">
        <v>1</v>
      </c>
      <c r="AH531" s="37"/>
      <c r="AI531" s="37">
        <v>1</v>
      </c>
      <c r="AJ531" s="37"/>
      <c r="AK531" s="37"/>
      <c r="AL531" s="80"/>
      <c r="AM531" s="69"/>
      <c r="AN531" s="84"/>
    </row>
    <row r="532" spans="1:40" ht="58" x14ac:dyDescent="0.35">
      <c r="A532" s="126" t="s">
        <v>2184</v>
      </c>
      <c r="B532" s="127">
        <v>44713</v>
      </c>
      <c r="C532" s="18"/>
      <c r="D532" s="52"/>
      <c r="E532" s="18"/>
      <c r="F532" s="106"/>
      <c r="G532" s="126" t="s">
        <v>2185</v>
      </c>
      <c r="H532" s="128"/>
      <c r="I532" s="126" t="s">
        <v>2185</v>
      </c>
      <c r="J532" s="129"/>
      <c r="K532" s="129">
        <v>1</v>
      </c>
      <c r="L532" s="129"/>
      <c r="M532" s="129"/>
      <c r="N532" s="129"/>
      <c r="O532" s="129"/>
      <c r="P532" s="129"/>
      <c r="Q532" s="129"/>
      <c r="R532" s="129"/>
      <c r="S532" s="129"/>
      <c r="T532" s="129"/>
      <c r="U532" s="129"/>
      <c r="V532" s="126" t="s">
        <v>2240</v>
      </c>
      <c r="W532" s="126" t="s">
        <v>2240</v>
      </c>
      <c r="X532" s="126" t="s">
        <v>2241</v>
      </c>
      <c r="Y532" s="126" t="s">
        <v>2242</v>
      </c>
      <c r="Z532" s="129">
        <v>1</v>
      </c>
      <c r="AA532" s="129"/>
      <c r="AB532" s="129"/>
      <c r="AC532" s="129"/>
      <c r="AD532" s="129"/>
      <c r="AE532" s="129"/>
      <c r="AF532" s="129"/>
      <c r="AG532" s="129">
        <v>1</v>
      </c>
      <c r="AH532" s="129">
        <v>1</v>
      </c>
      <c r="AI532" s="129"/>
      <c r="AJ532" s="129">
        <v>1</v>
      </c>
      <c r="AK532" s="129"/>
      <c r="AL532" s="126" t="s">
        <v>2262</v>
      </c>
      <c r="AM532" s="127">
        <v>44726</v>
      </c>
      <c r="AN532" s="84">
        <v>9</v>
      </c>
    </row>
    <row r="533" spans="1:40" ht="58" x14ac:dyDescent="0.35">
      <c r="A533" s="126" t="s">
        <v>2186</v>
      </c>
      <c r="B533" s="127">
        <v>44715</v>
      </c>
      <c r="C533" s="18"/>
      <c r="D533" s="52"/>
      <c r="E533" s="18"/>
      <c r="F533" s="106"/>
      <c r="G533" s="126" t="s">
        <v>2187</v>
      </c>
      <c r="H533" s="128" t="s">
        <v>2188</v>
      </c>
      <c r="I533" s="130" t="s">
        <v>2189</v>
      </c>
      <c r="J533" s="129"/>
      <c r="K533" s="129"/>
      <c r="L533" s="129"/>
      <c r="M533" s="129">
        <v>1</v>
      </c>
      <c r="N533" s="129"/>
      <c r="O533" s="129"/>
      <c r="P533" s="129"/>
      <c r="Q533" s="129"/>
      <c r="R533" s="129"/>
      <c r="S533" s="129"/>
      <c r="T533" s="129"/>
      <c r="U533" s="129"/>
      <c r="V533" s="126" t="s">
        <v>2243</v>
      </c>
      <c r="W533" s="126" t="s">
        <v>2243</v>
      </c>
      <c r="X533" s="126" t="s">
        <v>2244</v>
      </c>
      <c r="Y533" s="126" t="s">
        <v>2242</v>
      </c>
      <c r="Z533" s="129">
        <v>1</v>
      </c>
      <c r="AA533" s="129"/>
      <c r="AB533" s="129"/>
      <c r="AC533" s="129"/>
      <c r="AD533" s="129"/>
      <c r="AE533" s="129">
        <v>1</v>
      </c>
      <c r="AF533" s="129"/>
      <c r="AG533" s="129"/>
      <c r="AH533" s="129">
        <v>1</v>
      </c>
      <c r="AI533" s="129"/>
      <c r="AJ533" s="129">
        <v>1</v>
      </c>
      <c r="AK533" s="129"/>
      <c r="AL533" s="126" t="s">
        <v>2263</v>
      </c>
      <c r="AM533" s="127">
        <v>44719</v>
      </c>
      <c r="AN533" s="84">
        <v>2</v>
      </c>
    </row>
    <row r="534" spans="1:40" ht="72.5" x14ac:dyDescent="0.35">
      <c r="A534" s="126" t="s">
        <v>2190</v>
      </c>
      <c r="B534" s="127">
        <v>44715</v>
      </c>
      <c r="C534" s="18"/>
      <c r="D534" s="52"/>
      <c r="E534" s="18"/>
      <c r="F534" s="106"/>
      <c r="G534" s="126" t="s">
        <v>2191</v>
      </c>
      <c r="H534" s="128" t="s">
        <v>2192</v>
      </c>
      <c r="I534" s="130" t="s">
        <v>2193</v>
      </c>
      <c r="J534" s="129"/>
      <c r="K534" s="129">
        <v>1</v>
      </c>
      <c r="L534" s="129"/>
      <c r="M534" s="129"/>
      <c r="N534" s="129"/>
      <c r="O534" s="129"/>
      <c r="P534" s="129"/>
      <c r="Q534" s="129"/>
      <c r="R534" s="129"/>
      <c r="S534" s="129"/>
      <c r="T534" s="129"/>
      <c r="U534" s="129"/>
      <c r="V534" s="126" t="s">
        <v>2245</v>
      </c>
      <c r="W534" s="126" t="s">
        <v>2245</v>
      </c>
      <c r="X534" s="126" t="s">
        <v>2244</v>
      </c>
      <c r="Y534" s="126" t="s">
        <v>2242</v>
      </c>
      <c r="Z534" s="129">
        <v>1</v>
      </c>
      <c r="AA534" s="129"/>
      <c r="AB534" s="129"/>
      <c r="AC534" s="129"/>
      <c r="AD534" s="129"/>
      <c r="AE534" s="129">
        <v>1</v>
      </c>
      <c r="AF534" s="129"/>
      <c r="AG534" s="129"/>
      <c r="AH534" s="129">
        <v>1</v>
      </c>
      <c r="AI534" s="129"/>
      <c r="AJ534" s="129">
        <v>1</v>
      </c>
      <c r="AK534" s="129"/>
      <c r="AL534" s="126" t="s">
        <v>2264</v>
      </c>
      <c r="AM534" s="127">
        <v>44726</v>
      </c>
      <c r="AN534" s="84">
        <v>7</v>
      </c>
    </row>
    <row r="535" spans="1:40" ht="58" x14ac:dyDescent="0.35">
      <c r="A535" s="126" t="s">
        <v>2194</v>
      </c>
      <c r="B535" s="127">
        <v>44719</v>
      </c>
      <c r="C535" s="18"/>
      <c r="D535" s="52"/>
      <c r="E535" s="18"/>
      <c r="F535" s="106"/>
      <c r="G535" s="126" t="s">
        <v>2195</v>
      </c>
      <c r="H535" s="128" t="s">
        <v>2196</v>
      </c>
      <c r="I535" s="130" t="s">
        <v>2197</v>
      </c>
      <c r="J535" s="129"/>
      <c r="K535" s="129">
        <v>1</v>
      </c>
      <c r="L535" s="129"/>
      <c r="M535" s="129"/>
      <c r="N535" s="129"/>
      <c r="O535" s="129"/>
      <c r="P535" s="129"/>
      <c r="Q535" s="129"/>
      <c r="R535" s="129"/>
      <c r="S535" s="129"/>
      <c r="T535" s="129"/>
      <c r="U535" s="129"/>
      <c r="V535" s="126" t="s">
        <v>2246</v>
      </c>
      <c r="W535" s="126" t="s">
        <v>2246</v>
      </c>
      <c r="X535" s="126" t="s">
        <v>2244</v>
      </c>
      <c r="Y535" s="126" t="s">
        <v>2242</v>
      </c>
      <c r="Z535" s="129">
        <v>1</v>
      </c>
      <c r="AA535" s="129"/>
      <c r="AB535" s="129"/>
      <c r="AC535" s="129"/>
      <c r="AD535" s="129"/>
      <c r="AE535" s="129">
        <v>1</v>
      </c>
      <c r="AF535" s="129"/>
      <c r="AG535" s="129"/>
      <c r="AH535" s="129">
        <v>1</v>
      </c>
      <c r="AI535" s="129"/>
      <c r="AJ535" s="129">
        <v>1</v>
      </c>
      <c r="AK535" s="129"/>
      <c r="AL535" s="126" t="s">
        <v>2265</v>
      </c>
      <c r="AM535" s="127">
        <v>44735</v>
      </c>
      <c r="AN535" s="84">
        <v>11</v>
      </c>
    </row>
    <row r="536" spans="1:40" ht="58" x14ac:dyDescent="0.35">
      <c r="A536" s="126" t="s">
        <v>2198</v>
      </c>
      <c r="B536" s="127">
        <v>44725</v>
      </c>
      <c r="C536" s="18"/>
      <c r="D536" s="52"/>
      <c r="E536" s="18"/>
      <c r="F536" s="106"/>
      <c r="G536" s="126" t="s">
        <v>2199</v>
      </c>
      <c r="H536" s="128" t="s">
        <v>2200</v>
      </c>
      <c r="I536" s="130" t="s">
        <v>2201</v>
      </c>
      <c r="J536" s="129"/>
      <c r="K536" s="129">
        <v>1</v>
      </c>
      <c r="L536" s="129"/>
      <c r="M536" s="129"/>
      <c r="N536" s="129"/>
      <c r="O536" s="129"/>
      <c r="P536" s="129"/>
      <c r="Q536" s="129"/>
      <c r="R536" s="129"/>
      <c r="S536" s="129"/>
      <c r="T536" s="129"/>
      <c r="U536" s="129"/>
      <c r="V536" s="126" t="s">
        <v>2247</v>
      </c>
      <c r="W536" s="126" t="s">
        <v>2247</v>
      </c>
      <c r="X536" s="126" t="s">
        <v>2248</v>
      </c>
      <c r="Y536" s="126" t="s">
        <v>2242</v>
      </c>
      <c r="Z536" s="129">
        <v>1</v>
      </c>
      <c r="AA536" s="129"/>
      <c r="AB536" s="129"/>
      <c r="AC536" s="129"/>
      <c r="AD536" s="129"/>
      <c r="AE536" s="129"/>
      <c r="AF536" s="129"/>
      <c r="AG536" s="129">
        <v>1</v>
      </c>
      <c r="AH536" s="129">
        <v>1</v>
      </c>
      <c r="AI536" s="129"/>
      <c r="AJ536" s="129">
        <v>1</v>
      </c>
      <c r="AK536" s="129"/>
      <c r="AL536" s="126" t="s">
        <v>2266</v>
      </c>
      <c r="AM536" s="127">
        <v>44742</v>
      </c>
      <c r="AN536" s="84">
        <v>11</v>
      </c>
    </row>
    <row r="537" spans="1:40" ht="58" x14ac:dyDescent="0.35">
      <c r="A537" s="126" t="s">
        <v>2202</v>
      </c>
      <c r="B537" s="127">
        <v>44727</v>
      </c>
      <c r="C537" s="18"/>
      <c r="D537" s="52"/>
      <c r="E537" s="18"/>
      <c r="F537" s="106"/>
      <c r="G537" s="126" t="s">
        <v>2203</v>
      </c>
      <c r="H537" s="128" t="s">
        <v>2204</v>
      </c>
      <c r="I537" s="130" t="s">
        <v>2205</v>
      </c>
      <c r="J537" s="129"/>
      <c r="K537" s="129"/>
      <c r="L537" s="129"/>
      <c r="M537" s="129">
        <v>1</v>
      </c>
      <c r="N537" s="129"/>
      <c r="O537" s="129"/>
      <c r="P537" s="129"/>
      <c r="Q537" s="129"/>
      <c r="R537" s="129"/>
      <c r="S537" s="129"/>
      <c r="T537" s="129"/>
      <c r="U537" s="129"/>
      <c r="V537" s="126" t="s">
        <v>2249</v>
      </c>
      <c r="W537" s="126" t="s">
        <v>2249</v>
      </c>
      <c r="X537" s="126" t="s">
        <v>2244</v>
      </c>
      <c r="Y537" s="126" t="s">
        <v>2242</v>
      </c>
      <c r="Z537" s="129">
        <v>1</v>
      </c>
      <c r="AA537" s="129"/>
      <c r="AB537" s="129"/>
      <c r="AC537" s="129"/>
      <c r="AD537" s="129"/>
      <c r="AE537" s="129">
        <v>1</v>
      </c>
      <c r="AF537" s="129"/>
      <c r="AG537" s="129"/>
      <c r="AH537" s="129">
        <v>1</v>
      </c>
      <c r="AI537" s="129"/>
      <c r="AJ537" s="129">
        <v>1</v>
      </c>
      <c r="AK537" s="129"/>
      <c r="AL537" s="126" t="s">
        <v>2267</v>
      </c>
      <c r="AM537" s="127">
        <v>44733</v>
      </c>
      <c r="AN537" s="84">
        <v>3</v>
      </c>
    </row>
    <row r="538" spans="1:40" ht="43.5" x14ac:dyDescent="0.35">
      <c r="A538" s="126" t="s">
        <v>2206</v>
      </c>
      <c r="B538" s="127">
        <v>44728</v>
      </c>
      <c r="C538" s="18"/>
      <c r="D538" s="52"/>
      <c r="E538" s="18"/>
      <c r="F538" s="106"/>
      <c r="G538" s="126" t="s">
        <v>2207</v>
      </c>
      <c r="H538" s="128" t="s">
        <v>2208</v>
      </c>
      <c r="I538" s="130" t="s">
        <v>2209</v>
      </c>
      <c r="J538" s="129"/>
      <c r="K538" s="129">
        <v>1</v>
      </c>
      <c r="L538" s="129"/>
      <c r="M538" s="129"/>
      <c r="N538" s="129"/>
      <c r="O538" s="129"/>
      <c r="P538" s="129"/>
      <c r="Q538" s="129"/>
      <c r="R538" s="129"/>
      <c r="S538" s="129"/>
      <c r="T538" s="129"/>
      <c r="U538" s="129"/>
      <c r="V538" s="126" t="s">
        <v>2250</v>
      </c>
      <c r="W538" s="126" t="s">
        <v>2250</v>
      </c>
      <c r="X538" s="126" t="s">
        <v>2244</v>
      </c>
      <c r="Y538" s="126" t="s">
        <v>2242</v>
      </c>
      <c r="Z538" s="129">
        <v>1</v>
      </c>
      <c r="AA538" s="129"/>
      <c r="AB538" s="129"/>
      <c r="AC538" s="129"/>
      <c r="AD538" s="129"/>
      <c r="AE538" s="129">
        <v>1</v>
      </c>
      <c r="AF538" s="129"/>
      <c r="AG538" s="129"/>
      <c r="AH538" s="129">
        <v>1</v>
      </c>
      <c r="AI538" s="129"/>
      <c r="AJ538" s="129">
        <v>1</v>
      </c>
      <c r="AK538" s="129"/>
      <c r="AL538" s="126" t="s">
        <v>2268</v>
      </c>
      <c r="AM538" s="127">
        <v>44740</v>
      </c>
      <c r="AN538" s="84">
        <v>6</v>
      </c>
    </row>
    <row r="539" spans="1:40" ht="72.5" x14ac:dyDescent="0.35">
      <c r="A539" s="126" t="s">
        <v>2210</v>
      </c>
      <c r="B539" s="127">
        <v>44733</v>
      </c>
      <c r="C539" s="18"/>
      <c r="D539" s="52"/>
      <c r="E539" s="18"/>
      <c r="F539" s="106"/>
      <c r="G539" s="126" t="s">
        <v>2211</v>
      </c>
      <c r="H539" s="128" t="s">
        <v>2212</v>
      </c>
      <c r="I539" s="130" t="s">
        <v>2213</v>
      </c>
      <c r="J539" s="129"/>
      <c r="K539" s="129"/>
      <c r="L539" s="129"/>
      <c r="M539" s="129">
        <v>1</v>
      </c>
      <c r="N539" s="129"/>
      <c r="O539" s="129"/>
      <c r="P539" s="129"/>
      <c r="Q539" s="129"/>
      <c r="R539" s="129"/>
      <c r="S539" s="129"/>
      <c r="T539" s="129"/>
      <c r="U539" s="129"/>
      <c r="V539" s="126" t="s">
        <v>2251</v>
      </c>
      <c r="W539" s="126" t="s">
        <v>2251</v>
      </c>
      <c r="X539" s="126" t="s">
        <v>2244</v>
      </c>
      <c r="Y539" s="126" t="s">
        <v>2242</v>
      </c>
      <c r="Z539" s="129">
        <v>1</v>
      </c>
      <c r="AA539" s="129"/>
      <c r="AB539" s="129"/>
      <c r="AC539" s="129"/>
      <c r="AD539" s="129"/>
      <c r="AE539" s="129">
        <v>1</v>
      </c>
      <c r="AF539" s="129"/>
      <c r="AG539" s="129"/>
      <c r="AH539" s="129">
        <v>1</v>
      </c>
      <c r="AI539" s="129"/>
      <c r="AJ539" s="129">
        <v>1</v>
      </c>
      <c r="AK539" s="129"/>
      <c r="AL539" s="126" t="s">
        <v>2269</v>
      </c>
      <c r="AM539" s="127">
        <v>44743</v>
      </c>
      <c r="AN539" s="84">
        <v>7</v>
      </c>
    </row>
    <row r="540" spans="1:40" ht="43.5" x14ac:dyDescent="0.35">
      <c r="A540" s="126" t="s">
        <v>2214</v>
      </c>
      <c r="B540" s="127">
        <v>44733</v>
      </c>
      <c r="C540" s="18"/>
      <c r="D540" s="52"/>
      <c r="E540" s="18"/>
      <c r="F540" s="106"/>
      <c r="G540" s="126" t="s">
        <v>2215</v>
      </c>
      <c r="H540" s="128" t="s">
        <v>2216</v>
      </c>
      <c r="I540" s="130" t="s">
        <v>2217</v>
      </c>
      <c r="J540" s="129"/>
      <c r="K540" s="129"/>
      <c r="L540" s="129"/>
      <c r="M540" s="129">
        <v>1</v>
      </c>
      <c r="N540" s="129"/>
      <c r="O540" s="129"/>
      <c r="P540" s="129"/>
      <c r="Q540" s="129"/>
      <c r="R540" s="129"/>
      <c r="S540" s="129"/>
      <c r="T540" s="129"/>
      <c r="U540" s="129"/>
      <c r="V540" s="126" t="s">
        <v>2252</v>
      </c>
      <c r="W540" s="126" t="s">
        <v>2252</v>
      </c>
      <c r="X540" s="126" t="s">
        <v>2244</v>
      </c>
      <c r="Y540" s="126" t="s">
        <v>2242</v>
      </c>
      <c r="Z540" s="129">
        <v>1</v>
      </c>
      <c r="AA540" s="129"/>
      <c r="AB540" s="129"/>
      <c r="AC540" s="129"/>
      <c r="AD540" s="129"/>
      <c r="AE540" s="129"/>
      <c r="AF540" s="129"/>
      <c r="AG540" s="129">
        <v>1</v>
      </c>
      <c r="AH540" s="129">
        <v>1</v>
      </c>
      <c r="AI540" s="129"/>
      <c r="AJ540" s="129">
        <v>1</v>
      </c>
      <c r="AK540" s="129"/>
      <c r="AL540" s="126" t="s">
        <v>2270</v>
      </c>
      <c r="AM540" s="127">
        <v>44743</v>
      </c>
      <c r="AN540" s="84">
        <v>7</v>
      </c>
    </row>
    <row r="541" spans="1:40" ht="72.5" x14ac:dyDescent="0.35">
      <c r="A541" s="126" t="s">
        <v>2218</v>
      </c>
      <c r="B541" s="127">
        <v>44733</v>
      </c>
      <c r="C541" s="18"/>
      <c r="D541" s="52"/>
      <c r="E541" s="18"/>
      <c r="F541" s="106"/>
      <c r="G541" s="126" t="s">
        <v>2219</v>
      </c>
      <c r="H541" s="128" t="s">
        <v>2220</v>
      </c>
      <c r="I541" s="130" t="s">
        <v>2221</v>
      </c>
      <c r="J541" s="129"/>
      <c r="K541" s="129"/>
      <c r="L541" s="129"/>
      <c r="M541" s="129">
        <v>1</v>
      </c>
      <c r="N541" s="129"/>
      <c r="O541" s="129"/>
      <c r="P541" s="129"/>
      <c r="Q541" s="129"/>
      <c r="R541" s="129"/>
      <c r="S541" s="129"/>
      <c r="T541" s="129"/>
      <c r="U541" s="129"/>
      <c r="V541" s="126" t="s">
        <v>2253</v>
      </c>
      <c r="W541" s="126" t="s">
        <v>2253</v>
      </c>
      <c r="X541" s="126" t="s">
        <v>2241</v>
      </c>
      <c r="Y541" s="126" t="s">
        <v>2242</v>
      </c>
      <c r="Z541" s="129">
        <v>1</v>
      </c>
      <c r="AA541" s="129"/>
      <c r="AB541" s="129"/>
      <c r="AC541" s="129"/>
      <c r="AD541" s="129"/>
      <c r="AE541" s="129"/>
      <c r="AF541" s="129"/>
      <c r="AG541" s="129">
        <v>1</v>
      </c>
      <c r="AH541" s="129">
        <v>1</v>
      </c>
      <c r="AI541" s="129"/>
      <c r="AJ541" s="129">
        <v>1</v>
      </c>
      <c r="AK541" s="129"/>
      <c r="AL541" s="126" t="s">
        <v>2271</v>
      </c>
      <c r="AM541" s="127">
        <v>44735</v>
      </c>
      <c r="AN541" s="84">
        <v>2</v>
      </c>
    </row>
    <row r="542" spans="1:40" ht="101.5" x14ac:dyDescent="0.35">
      <c r="A542" s="126" t="s">
        <v>2222</v>
      </c>
      <c r="B542" s="127">
        <v>44733</v>
      </c>
      <c r="C542" s="18"/>
      <c r="D542" s="52"/>
      <c r="E542" s="18"/>
      <c r="F542" s="106"/>
      <c r="G542" s="126" t="s">
        <v>2223</v>
      </c>
      <c r="H542" s="128" t="s">
        <v>2224</v>
      </c>
      <c r="I542" s="130" t="s">
        <v>2225</v>
      </c>
      <c r="J542" s="129"/>
      <c r="K542" s="129">
        <v>1</v>
      </c>
      <c r="L542" s="129"/>
      <c r="M542" s="129"/>
      <c r="N542" s="129"/>
      <c r="O542" s="129"/>
      <c r="P542" s="129"/>
      <c r="Q542" s="129"/>
      <c r="R542" s="129"/>
      <c r="S542" s="129"/>
      <c r="T542" s="129"/>
      <c r="U542" s="129"/>
      <c r="V542" s="126" t="s">
        <v>2254</v>
      </c>
      <c r="W542" s="126" t="s">
        <v>2254</v>
      </c>
      <c r="X542" s="126"/>
      <c r="Y542" s="126" t="s">
        <v>2242</v>
      </c>
      <c r="Z542" s="129">
        <v>1</v>
      </c>
      <c r="AA542" s="129"/>
      <c r="AB542" s="129"/>
      <c r="AC542" s="129"/>
      <c r="AD542" s="129"/>
      <c r="AE542" s="129"/>
      <c r="AF542" s="129"/>
      <c r="AG542" s="129">
        <v>1</v>
      </c>
      <c r="AH542" s="129"/>
      <c r="AI542" s="129">
        <v>1</v>
      </c>
      <c r="AJ542" s="129"/>
      <c r="AK542" s="129"/>
      <c r="AL542" s="126"/>
      <c r="AM542" s="127"/>
      <c r="AN542" s="84"/>
    </row>
    <row r="543" spans="1:40" ht="58" x14ac:dyDescent="0.35">
      <c r="A543" s="126" t="s">
        <v>2226</v>
      </c>
      <c r="B543" s="127">
        <v>44733</v>
      </c>
      <c r="C543" s="18"/>
      <c r="D543" s="52"/>
      <c r="E543" s="18"/>
      <c r="F543" s="106"/>
      <c r="G543" s="126" t="s">
        <v>2195</v>
      </c>
      <c r="H543" s="128" t="s">
        <v>2196</v>
      </c>
      <c r="I543" s="130" t="s">
        <v>2197</v>
      </c>
      <c r="J543" s="129"/>
      <c r="K543" s="129">
        <v>1</v>
      </c>
      <c r="L543" s="129"/>
      <c r="M543" s="129"/>
      <c r="N543" s="129"/>
      <c r="O543" s="129"/>
      <c r="P543" s="129"/>
      <c r="Q543" s="129"/>
      <c r="R543" s="129"/>
      <c r="S543" s="129"/>
      <c r="T543" s="129"/>
      <c r="U543" s="129"/>
      <c r="V543" s="126" t="s">
        <v>2255</v>
      </c>
      <c r="W543" s="126" t="s">
        <v>2255</v>
      </c>
      <c r="X543" s="126" t="s">
        <v>2244</v>
      </c>
      <c r="Y543" s="126" t="s">
        <v>2242</v>
      </c>
      <c r="Z543" s="129">
        <v>1</v>
      </c>
      <c r="AA543" s="129"/>
      <c r="AB543" s="129"/>
      <c r="AC543" s="129"/>
      <c r="AD543" s="129"/>
      <c r="AE543" s="129">
        <v>1</v>
      </c>
      <c r="AF543" s="129"/>
      <c r="AG543" s="129"/>
      <c r="AH543" s="129">
        <v>1</v>
      </c>
      <c r="AI543" s="129"/>
      <c r="AJ543" s="129">
        <v>1</v>
      </c>
      <c r="AK543" s="129"/>
      <c r="AL543" s="126" t="s">
        <v>2272</v>
      </c>
      <c r="AM543" s="127">
        <v>44740</v>
      </c>
      <c r="AN543" s="84">
        <v>4</v>
      </c>
    </row>
    <row r="544" spans="1:40" ht="29" x14ac:dyDescent="0.35">
      <c r="A544" s="126" t="s">
        <v>2227</v>
      </c>
      <c r="B544" s="127">
        <v>44734</v>
      </c>
      <c r="C544" s="18"/>
      <c r="D544" s="52"/>
      <c r="E544" s="18"/>
      <c r="F544" s="106"/>
      <c r="G544" s="126" t="s">
        <v>2228</v>
      </c>
      <c r="H544" s="128" t="s">
        <v>2229</v>
      </c>
      <c r="I544" s="130" t="s">
        <v>2230</v>
      </c>
      <c r="J544" s="129"/>
      <c r="K544" s="129">
        <v>1</v>
      </c>
      <c r="L544" s="129"/>
      <c r="M544" s="129"/>
      <c r="N544" s="129"/>
      <c r="O544" s="129"/>
      <c r="P544" s="129"/>
      <c r="Q544" s="129"/>
      <c r="R544" s="129"/>
      <c r="S544" s="129"/>
      <c r="T544" s="129"/>
      <c r="U544" s="129"/>
      <c r="V544" s="126" t="s">
        <v>2256</v>
      </c>
      <c r="W544" s="126" t="s">
        <v>2256</v>
      </c>
      <c r="X544" s="126"/>
      <c r="Y544" s="126" t="s">
        <v>2242</v>
      </c>
      <c r="Z544" s="129">
        <v>1</v>
      </c>
      <c r="AA544" s="129"/>
      <c r="AB544" s="129"/>
      <c r="AC544" s="129"/>
      <c r="AD544" s="129"/>
      <c r="AE544" s="129"/>
      <c r="AF544" s="129"/>
      <c r="AG544" s="129">
        <v>1</v>
      </c>
      <c r="AH544" s="129"/>
      <c r="AI544" s="129">
        <v>1</v>
      </c>
      <c r="AJ544" s="129"/>
      <c r="AK544" s="129"/>
      <c r="AL544" s="126"/>
      <c r="AM544" s="127"/>
      <c r="AN544" s="84"/>
    </row>
    <row r="545" spans="1:40" ht="58" x14ac:dyDescent="0.35">
      <c r="A545" s="126" t="s">
        <v>2231</v>
      </c>
      <c r="B545" s="127">
        <v>44736</v>
      </c>
      <c r="C545" s="18"/>
      <c r="D545" s="52"/>
      <c r="E545" s="18"/>
      <c r="F545" s="106"/>
      <c r="G545" s="126" t="s">
        <v>2232</v>
      </c>
      <c r="H545" s="128" t="s">
        <v>2233</v>
      </c>
      <c r="I545" s="130" t="s">
        <v>2234</v>
      </c>
      <c r="J545" s="129"/>
      <c r="K545" s="129"/>
      <c r="L545" s="129"/>
      <c r="M545" s="129">
        <v>1</v>
      </c>
      <c r="N545" s="129"/>
      <c r="O545" s="129"/>
      <c r="P545" s="129"/>
      <c r="Q545" s="129"/>
      <c r="R545" s="129"/>
      <c r="S545" s="129"/>
      <c r="T545" s="129"/>
      <c r="U545" s="129"/>
      <c r="V545" s="126" t="s">
        <v>2257</v>
      </c>
      <c r="W545" s="126" t="s">
        <v>2257</v>
      </c>
      <c r="X545" s="126" t="s">
        <v>2258</v>
      </c>
      <c r="Y545" s="126" t="s">
        <v>2242</v>
      </c>
      <c r="Z545" s="129">
        <v>1</v>
      </c>
      <c r="AA545" s="129"/>
      <c r="AB545" s="129"/>
      <c r="AC545" s="129"/>
      <c r="AD545" s="129"/>
      <c r="AE545" s="129"/>
      <c r="AF545" s="129"/>
      <c r="AG545" s="129">
        <v>1</v>
      </c>
      <c r="AH545" s="129">
        <v>1</v>
      </c>
      <c r="AI545" s="129"/>
      <c r="AJ545" s="129"/>
      <c r="AK545" s="129">
        <v>1</v>
      </c>
      <c r="AL545" s="126" t="s">
        <v>2273</v>
      </c>
      <c r="AM545" s="127">
        <v>44736</v>
      </c>
      <c r="AN545" s="84">
        <v>0</v>
      </c>
    </row>
    <row r="546" spans="1:40" ht="58" x14ac:dyDescent="0.35">
      <c r="A546" s="126" t="s">
        <v>2235</v>
      </c>
      <c r="B546" s="127">
        <v>44740</v>
      </c>
      <c r="C546" s="18"/>
      <c r="D546" s="52"/>
      <c r="E546" s="18"/>
      <c r="F546" s="106"/>
      <c r="G546" s="126" t="s">
        <v>2195</v>
      </c>
      <c r="H546" s="128" t="s">
        <v>2196</v>
      </c>
      <c r="I546" s="130" t="s">
        <v>2197</v>
      </c>
      <c r="J546" s="129"/>
      <c r="K546" s="129"/>
      <c r="L546" s="129"/>
      <c r="M546" s="129">
        <v>1</v>
      </c>
      <c r="N546" s="129"/>
      <c r="O546" s="129"/>
      <c r="P546" s="129"/>
      <c r="Q546" s="129"/>
      <c r="R546" s="129"/>
      <c r="S546" s="129"/>
      <c r="T546" s="129"/>
      <c r="U546" s="129"/>
      <c r="V546" s="126" t="s">
        <v>2259</v>
      </c>
      <c r="W546" s="126" t="s">
        <v>2259</v>
      </c>
      <c r="X546" s="126" t="s">
        <v>2244</v>
      </c>
      <c r="Y546" s="126" t="s">
        <v>2242</v>
      </c>
      <c r="Z546" s="129">
        <v>1</v>
      </c>
      <c r="AA546" s="129"/>
      <c r="AB546" s="129"/>
      <c r="AC546" s="129"/>
      <c r="AD546" s="129"/>
      <c r="AE546" s="129">
        <v>1</v>
      </c>
      <c r="AF546" s="129"/>
      <c r="AG546" s="129"/>
      <c r="AH546" s="129">
        <v>1</v>
      </c>
      <c r="AI546" s="129"/>
      <c r="AJ546" s="129">
        <v>1</v>
      </c>
      <c r="AK546" s="129"/>
      <c r="AL546" s="126" t="s">
        <v>2274</v>
      </c>
      <c r="AM546" s="127">
        <v>44742</v>
      </c>
      <c r="AN546" s="84">
        <v>2</v>
      </c>
    </row>
    <row r="547" spans="1:40" ht="43.5" x14ac:dyDescent="0.35">
      <c r="A547" s="126" t="s">
        <v>2236</v>
      </c>
      <c r="B547" s="127">
        <v>44740</v>
      </c>
      <c r="C547" s="18"/>
      <c r="D547" s="52"/>
      <c r="E547" s="18"/>
      <c r="F547" s="106"/>
      <c r="G547" s="126" t="s">
        <v>2237</v>
      </c>
      <c r="H547" s="128" t="s">
        <v>2238</v>
      </c>
      <c r="I547" s="130" t="s">
        <v>2239</v>
      </c>
      <c r="J547" s="129"/>
      <c r="K547" s="129">
        <v>1</v>
      </c>
      <c r="L547" s="129"/>
      <c r="M547" s="129"/>
      <c r="N547" s="129"/>
      <c r="O547" s="129"/>
      <c r="P547" s="129"/>
      <c r="Q547" s="129"/>
      <c r="R547" s="129"/>
      <c r="S547" s="129"/>
      <c r="T547" s="129"/>
      <c r="U547" s="129"/>
      <c r="V547" s="126" t="s">
        <v>2260</v>
      </c>
      <c r="W547" s="126" t="s">
        <v>2260</v>
      </c>
      <c r="X547" s="126"/>
      <c r="Y547" s="126" t="s">
        <v>2242</v>
      </c>
      <c r="Z547" s="129">
        <v>1</v>
      </c>
      <c r="AA547" s="129"/>
      <c r="AB547" s="129"/>
      <c r="AC547" s="129"/>
      <c r="AD547" s="129"/>
      <c r="AE547" s="129">
        <v>1</v>
      </c>
      <c r="AF547" s="129"/>
      <c r="AG547" s="129"/>
      <c r="AH547" s="129" t="s">
        <v>2261</v>
      </c>
      <c r="AI547" s="129">
        <v>1</v>
      </c>
      <c r="AJ547" s="129"/>
      <c r="AK547" s="129"/>
      <c r="AL547" s="126"/>
      <c r="AM547" s="127"/>
      <c r="AN547" s="84"/>
    </row>
    <row r="548" spans="1:40" ht="58" hidden="1" x14ac:dyDescent="0.35">
      <c r="A548" s="131" t="s">
        <v>2275</v>
      </c>
      <c r="B548" s="132">
        <v>44706</v>
      </c>
      <c r="C548" s="18"/>
      <c r="D548" s="52"/>
      <c r="E548" s="18"/>
      <c r="F548" s="106"/>
      <c r="G548" s="133" t="s">
        <v>2276</v>
      </c>
      <c r="H548" s="134">
        <v>37928949</v>
      </c>
      <c r="I548" s="135" t="s">
        <v>2277</v>
      </c>
      <c r="J548" s="135"/>
      <c r="K548" s="135">
        <v>1</v>
      </c>
      <c r="L548" s="135"/>
      <c r="M548" s="135"/>
      <c r="N548" s="135"/>
      <c r="O548" s="135"/>
      <c r="P548" s="135"/>
      <c r="Q548" s="135"/>
      <c r="R548" s="135"/>
      <c r="S548" s="135"/>
      <c r="T548" s="135"/>
      <c r="U548" s="135"/>
      <c r="V548" s="139" t="s">
        <v>2321</v>
      </c>
      <c r="W548" s="133" t="s">
        <v>2336</v>
      </c>
      <c r="X548" s="133" t="s">
        <v>2336</v>
      </c>
      <c r="Y548" s="133" t="s">
        <v>2353</v>
      </c>
      <c r="Z548" s="135">
        <v>1</v>
      </c>
      <c r="AA548" s="135"/>
      <c r="AB548" s="135"/>
      <c r="AC548" s="135"/>
      <c r="AD548" s="135"/>
      <c r="AE548" s="135"/>
      <c r="AF548" s="135"/>
      <c r="AG548" s="135">
        <v>1</v>
      </c>
      <c r="AH548" s="135">
        <v>1</v>
      </c>
      <c r="AI548" s="135"/>
      <c r="AJ548" s="135">
        <v>1</v>
      </c>
      <c r="AK548" s="135"/>
      <c r="AL548" s="135" t="s">
        <v>2359</v>
      </c>
      <c r="AM548" s="132">
        <v>44713</v>
      </c>
      <c r="AN548" s="84">
        <v>4</v>
      </c>
    </row>
    <row r="549" spans="1:40" ht="43.5" hidden="1" x14ac:dyDescent="0.35">
      <c r="A549" s="131" t="s">
        <v>2275</v>
      </c>
      <c r="B549" s="132">
        <v>44706</v>
      </c>
      <c r="C549" s="18"/>
      <c r="D549" s="52"/>
      <c r="E549" s="18"/>
      <c r="F549" s="106"/>
      <c r="G549" s="133" t="s">
        <v>2276</v>
      </c>
      <c r="H549" s="134">
        <v>37928949</v>
      </c>
      <c r="I549" s="135" t="s">
        <v>2277</v>
      </c>
      <c r="J549" s="135"/>
      <c r="K549" s="135">
        <v>1</v>
      </c>
      <c r="L549" s="135"/>
      <c r="M549" s="135"/>
      <c r="N549" s="135"/>
      <c r="O549" s="135"/>
      <c r="P549" s="135"/>
      <c r="Q549" s="135"/>
      <c r="R549" s="135"/>
      <c r="S549" s="135"/>
      <c r="T549" s="135"/>
      <c r="U549" s="135"/>
      <c r="V549" s="139" t="s">
        <v>2321</v>
      </c>
      <c r="W549" s="133" t="s">
        <v>2337</v>
      </c>
      <c r="X549" s="133" t="s">
        <v>2337</v>
      </c>
      <c r="Y549" s="133" t="s">
        <v>2354</v>
      </c>
      <c r="Z549" s="135">
        <v>1</v>
      </c>
      <c r="AA549" s="135"/>
      <c r="AB549" s="135"/>
      <c r="AC549" s="135"/>
      <c r="AD549" s="135"/>
      <c r="AE549" s="135"/>
      <c r="AF549" s="135"/>
      <c r="AG549" s="135">
        <v>1</v>
      </c>
      <c r="AH549" s="135">
        <v>1</v>
      </c>
      <c r="AI549" s="135"/>
      <c r="AJ549" s="135">
        <v>1</v>
      </c>
      <c r="AK549" s="135"/>
      <c r="AL549" s="135" t="s">
        <v>2360</v>
      </c>
      <c r="AM549" s="132">
        <v>44733</v>
      </c>
      <c r="AN549" s="84">
        <v>17</v>
      </c>
    </row>
    <row r="550" spans="1:40" ht="290" hidden="1" x14ac:dyDescent="0.35">
      <c r="A550" s="131" t="s">
        <v>2278</v>
      </c>
      <c r="B550" s="132">
        <v>44707</v>
      </c>
      <c r="C550" s="18"/>
      <c r="D550" s="52"/>
      <c r="E550" s="18"/>
      <c r="F550" s="106"/>
      <c r="G550" s="133" t="s">
        <v>2276</v>
      </c>
      <c r="H550" s="135" t="s">
        <v>2279</v>
      </c>
      <c r="I550" s="133" t="s">
        <v>2280</v>
      </c>
      <c r="J550" s="135"/>
      <c r="K550" s="135">
        <v>1</v>
      </c>
      <c r="L550" s="135"/>
      <c r="M550" s="135"/>
      <c r="N550" s="135"/>
      <c r="O550" s="135"/>
      <c r="P550" s="135"/>
      <c r="Q550" s="135"/>
      <c r="R550" s="135"/>
      <c r="S550" s="135"/>
      <c r="T550" s="135"/>
      <c r="U550" s="135"/>
      <c r="V550" s="139" t="s">
        <v>2322</v>
      </c>
      <c r="W550" s="133" t="s">
        <v>2338</v>
      </c>
      <c r="X550" s="133" t="s">
        <v>2338</v>
      </c>
      <c r="Y550" s="135" t="s">
        <v>2355</v>
      </c>
      <c r="Z550" s="135">
        <v>1</v>
      </c>
      <c r="AA550" s="135"/>
      <c r="AB550" s="135"/>
      <c r="AC550" s="135"/>
      <c r="AD550" s="135"/>
      <c r="AE550" s="135"/>
      <c r="AF550" s="135"/>
      <c r="AG550" s="135">
        <v>1</v>
      </c>
      <c r="AH550" s="135">
        <v>1</v>
      </c>
      <c r="AI550" s="135"/>
      <c r="AJ550" s="135"/>
      <c r="AK550" s="135">
        <v>1</v>
      </c>
      <c r="AL550" s="135" t="s">
        <v>2361</v>
      </c>
      <c r="AM550" s="132">
        <v>44720</v>
      </c>
      <c r="AN550" s="84">
        <v>8</v>
      </c>
    </row>
    <row r="551" spans="1:40" ht="203" hidden="1" x14ac:dyDescent="0.35">
      <c r="A551" s="131" t="s">
        <v>2281</v>
      </c>
      <c r="B551" s="132">
        <v>44707</v>
      </c>
      <c r="C551" s="18"/>
      <c r="D551" s="52"/>
      <c r="E551" s="18"/>
      <c r="F551" s="106"/>
      <c r="G551" s="133" t="s">
        <v>2282</v>
      </c>
      <c r="H551" s="135" t="s">
        <v>2279</v>
      </c>
      <c r="I551" s="133" t="s">
        <v>2283</v>
      </c>
      <c r="J551" s="135"/>
      <c r="K551" s="135">
        <v>1</v>
      </c>
      <c r="L551" s="135"/>
      <c r="M551" s="135"/>
      <c r="N551" s="135"/>
      <c r="O551" s="135"/>
      <c r="P551" s="135"/>
      <c r="Q551" s="135"/>
      <c r="R551" s="135"/>
      <c r="S551" s="135"/>
      <c r="T551" s="135"/>
      <c r="U551" s="135"/>
      <c r="V551" s="139" t="s">
        <v>2323</v>
      </c>
      <c r="W551" s="133" t="s">
        <v>2339</v>
      </c>
      <c r="X551" s="133" t="s">
        <v>2339</v>
      </c>
      <c r="Y551" s="135" t="s">
        <v>2356</v>
      </c>
      <c r="Z551" s="135">
        <v>1</v>
      </c>
      <c r="AA551" s="135"/>
      <c r="AB551" s="135"/>
      <c r="AC551" s="135"/>
      <c r="AD551" s="135"/>
      <c r="AE551" s="135"/>
      <c r="AF551" s="135"/>
      <c r="AG551" s="135">
        <v>1</v>
      </c>
      <c r="AH551" s="135">
        <v>1</v>
      </c>
      <c r="AI551" s="135"/>
      <c r="AJ551" s="135">
        <v>1</v>
      </c>
      <c r="AK551" s="135"/>
      <c r="AL551" s="135" t="s">
        <v>2362</v>
      </c>
      <c r="AM551" s="132">
        <v>44713</v>
      </c>
      <c r="AN551" s="84">
        <v>3</v>
      </c>
    </row>
    <row r="552" spans="1:40" ht="130.5" hidden="1" x14ac:dyDescent="0.35">
      <c r="A552" s="136" t="s">
        <v>2284</v>
      </c>
      <c r="B552" s="137">
        <v>44708</v>
      </c>
      <c r="C552" s="18"/>
      <c r="D552" s="52"/>
      <c r="E552" s="18"/>
      <c r="F552" s="106"/>
      <c r="G552" s="133" t="s">
        <v>2285</v>
      </c>
      <c r="H552" s="133" t="s">
        <v>2279</v>
      </c>
      <c r="I552" s="133" t="s">
        <v>2286</v>
      </c>
      <c r="J552" s="133"/>
      <c r="K552" s="133"/>
      <c r="L552" s="133"/>
      <c r="M552" s="133">
        <v>1</v>
      </c>
      <c r="N552" s="133"/>
      <c r="O552" s="133"/>
      <c r="P552" s="133"/>
      <c r="Q552" s="133"/>
      <c r="R552" s="133"/>
      <c r="S552" s="133"/>
      <c r="T552" s="133"/>
      <c r="U552" s="133"/>
      <c r="V552" s="139" t="s">
        <v>395</v>
      </c>
      <c r="W552" s="133" t="s">
        <v>2340</v>
      </c>
      <c r="X552" s="133" t="s">
        <v>2340</v>
      </c>
      <c r="Y552" s="133" t="s">
        <v>2355</v>
      </c>
      <c r="Z552" s="133">
        <v>1</v>
      </c>
      <c r="AA552" s="133"/>
      <c r="AB552" s="133"/>
      <c r="AC552" s="133"/>
      <c r="AD552" s="133"/>
      <c r="AE552" s="133">
        <v>1</v>
      </c>
      <c r="AF552" s="133"/>
      <c r="AG552" s="133"/>
      <c r="AH552" s="133">
        <v>1</v>
      </c>
      <c r="AI552" s="133"/>
      <c r="AJ552" s="133">
        <v>1</v>
      </c>
      <c r="AK552" s="133"/>
      <c r="AL552" s="133" t="s">
        <v>2363</v>
      </c>
      <c r="AM552" s="137">
        <v>44715</v>
      </c>
      <c r="AN552" s="84">
        <v>4</v>
      </c>
    </row>
    <row r="553" spans="1:40" ht="116" hidden="1" x14ac:dyDescent="0.35">
      <c r="A553" s="136" t="s">
        <v>2287</v>
      </c>
      <c r="B553" s="137">
        <v>44712</v>
      </c>
      <c r="C553" s="18"/>
      <c r="D553" s="52"/>
      <c r="E553" s="18"/>
      <c r="F553" s="106"/>
      <c r="G553" s="133" t="s">
        <v>2288</v>
      </c>
      <c r="H553" s="138" t="s">
        <v>2279</v>
      </c>
      <c r="I553" s="133" t="s">
        <v>2289</v>
      </c>
      <c r="J553" s="133"/>
      <c r="K553" s="133"/>
      <c r="L553" s="133"/>
      <c r="M553" s="133">
        <v>1</v>
      </c>
      <c r="N553" s="133"/>
      <c r="O553" s="133"/>
      <c r="P553" s="133"/>
      <c r="Q553" s="133"/>
      <c r="R553" s="133"/>
      <c r="S553" s="133"/>
      <c r="T553" s="133"/>
      <c r="U553" s="133"/>
      <c r="V553" s="139" t="s">
        <v>2324</v>
      </c>
      <c r="W553" s="133" t="s">
        <v>2341</v>
      </c>
      <c r="X553" s="133" t="s">
        <v>2341</v>
      </c>
      <c r="Y553" s="133" t="s">
        <v>2355</v>
      </c>
      <c r="Z553" s="133">
        <v>1</v>
      </c>
      <c r="AA553" s="133"/>
      <c r="AB553" s="133"/>
      <c r="AC553" s="133"/>
      <c r="AD553" s="133"/>
      <c r="AE553" s="133"/>
      <c r="AF553" s="133"/>
      <c r="AG553" s="133">
        <v>1</v>
      </c>
      <c r="AH553" s="133">
        <v>1</v>
      </c>
      <c r="AI553" s="133"/>
      <c r="AJ553" s="133">
        <v>1</v>
      </c>
      <c r="AK553" s="133"/>
      <c r="AL553" s="133" t="s">
        <v>2364</v>
      </c>
      <c r="AM553" s="137">
        <v>44719</v>
      </c>
      <c r="AN553" s="84">
        <v>5</v>
      </c>
    </row>
    <row r="554" spans="1:40" ht="188.5" hidden="1" x14ac:dyDescent="0.35">
      <c r="A554" s="136" t="s">
        <v>2290</v>
      </c>
      <c r="B554" s="137">
        <v>44712</v>
      </c>
      <c r="C554" s="18"/>
      <c r="D554" s="52"/>
      <c r="E554" s="18"/>
      <c r="F554" s="106"/>
      <c r="G554" s="133" t="s">
        <v>2291</v>
      </c>
      <c r="H554" s="138">
        <v>91212310</v>
      </c>
      <c r="I554" s="133" t="s">
        <v>2292</v>
      </c>
      <c r="J554" s="133"/>
      <c r="K554" s="133"/>
      <c r="L554" s="133"/>
      <c r="M554" s="133">
        <v>1</v>
      </c>
      <c r="N554" s="133"/>
      <c r="O554" s="133"/>
      <c r="P554" s="133"/>
      <c r="Q554" s="133"/>
      <c r="R554" s="133"/>
      <c r="S554" s="133"/>
      <c r="T554" s="133"/>
      <c r="U554" s="133"/>
      <c r="V554" s="139" t="s">
        <v>2325</v>
      </c>
      <c r="W554" s="133" t="s">
        <v>2342</v>
      </c>
      <c r="X554" s="133" t="s">
        <v>2342</v>
      </c>
      <c r="Y554" s="133" t="s">
        <v>2355</v>
      </c>
      <c r="Z554" s="133">
        <v>1</v>
      </c>
      <c r="AA554" s="133"/>
      <c r="AB554" s="133"/>
      <c r="AC554" s="133"/>
      <c r="AD554" s="133"/>
      <c r="AE554" s="133"/>
      <c r="AF554" s="133"/>
      <c r="AG554" s="133">
        <v>1</v>
      </c>
      <c r="AH554" s="133">
        <v>1</v>
      </c>
      <c r="AI554" s="133"/>
      <c r="AJ554" s="133">
        <v>1</v>
      </c>
      <c r="AK554" s="133"/>
      <c r="AL554" s="133" t="s">
        <v>2365</v>
      </c>
      <c r="AM554" s="137">
        <v>44718</v>
      </c>
      <c r="AN554" s="84">
        <v>4</v>
      </c>
    </row>
    <row r="555" spans="1:40" ht="87" x14ac:dyDescent="0.35">
      <c r="A555" s="17">
        <v>202214000050422</v>
      </c>
      <c r="B555" s="140">
        <v>44726</v>
      </c>
      <c r="C555" s="133"/>
      <c r="D555" s="133"/>
      <c r="E555" s="133"/>
      <c r="F555" s="133"/>
      <c r="G555" s="133" t="s">
        <v>2375</v>
      </c>
      <c r="H555" s="141">
        <v>10000001</v>
      </c>
      <c r="I555" s="143" t="s">
        <v>2376</v>
      </c>
      <c r="J555" s="141"/>
      <c r="K555" s="141"/>
      <c r="L555" s="141"/>
      <c r="M555" s="141">
        <v>1</v>
      </c>
      <c r="N555" s="141"/>
      <c r="O555" s="141"/>
      <c r="P555" s="141"/>
      <c r="Q555" s="141"/>
      <c r="R555" s="141"/>
      <c r="S555" s="141"/>
      <c r="T555" s="141"/>
      <c r="U555" s="141"/>
      <c r="V555" s="142" t="s">
        <v>2377</v>
      </c>
      <c r="W555" s="142" t="s">
        <v>2378</v>
      </c>
      <c r="X555" s="143" t="s">
        <v>2380</v>
      </c>
      <c r="Y555" s="143" t="s">
        <v>2379</v>
      </c>
      <c r="Z555" s="141">
        <v>1</v>
      </c>
      <c r="AA555" s="141"/>
      <c r="AB555" s="141"/>
      <c r="AC555" s="141"/>
      <c r="AD555" s="141"/>
      <c r="AE555" s="141"/>
      <c r="AF555" s="141">
        <v>1</v>
      </c>
      <c r="AG555" s="141"/>
      <c r="AH555" s="141">
        <v>1</v>
      </c>
      <c r="AI555" s="141"/>
      <c r="AJ555" s="141">
        <v>1</v>
      </c>
      <c r="AK555" s="141"/>
      <c r="AL555" s="144">
        <v>20221500042941</v>
      </c>
      <c r="AM555" s="145">
        <v>44734</v>
      </c>
      <c r="AN555" s="84">
        <v>6</v>
      </c>
    </row>
    <row r="556" spans="1:40" ht="43.5" x14ac:dyDescent="0.35">
      <c r="A556" s="17">
        <v>20221400052872</v>
      </c>
      <c r="B556" s="140" t="s">
        <v>2382</v>
      </c>
      <c r="C556" s="133"/>
      <c r="D556" s="141"/>
      <c r="E556" s="143"/>
      <c r="F556" s="141"/>
      <c r="G556" s="141" t="s">
        <v>2369</v>
      </c>
      <c r="H556" s="141" t="s">
        <v>2369</v>
      </c>
      <c r="I556" s="141" t="s">
        <v>2383</v>
      </c>
      <c r="J556" s="141"/>
      <c r="K556" s="141">
        <v>1</v>
      </c>
      <c r="L556" s="141"/>
      <c r="M556" s="141"/>
      <c r="N556" s="141"/>
      <c r="O556" s="141"/>
      <c r="P556" s="141"/>
      <c r="Q556" s="141"/>
      <c r="R556" s="142"/>
      <c r="S556" s="142"/>
      <c r="T556" s="17"/>
      <c r="U556" s="140"/>
      <c r="V556" s="133" t="s">
        <v>2384</v>
      </c>
      <c r="W556" s="142" t="s">
        <v>2378</v>
      </c>
      <c r="X556" s="143" t="s">
        <v>2385</v>
      </c>
      <c r="Y556" s="141" t="s">
        <v>2386</v>
      </c>
      <c r="Z556" s="141">
        <v>1</v>
      </c>
      <c r="AA556" s="141"/>
      <c r="AB556" s="141"/>
      <c r="AC556" s="141"/>
      <c r="AD556" s="141"/>
      <c r="AE556" s="141"/>
      <c r="AF556" s="141"/>
      <c r="AG556" s="141"/>
      <c r="AH556" s="141">
        <v>1</v>
      </c>
      <c r="AI556" s="141"/>
      <c r="AJ556" s="141">
        <v>1</v>
      </c>
      <c r="AK556" s="142"/>
      <c r="AL556" s="144">
        <v>20221100043871</v>
      </c>
      <c r="AM556" s="145">
        <v>44741</v>
      </c>
      <c r="AN556" s="84">
        <v>7</v>
      </c>
    </row>
    <row r="557" spans="1:40" ht="43.5" x14ac:dyDescent="0.35">
      <c r="A557" s="17">
        <v>20221400055402</v>
      </c>
      <c r="B557" s="140">
        <v>44741</v>
      </c>
      <c r="C557" s="133"/>
      <c r="D557" s="141"/>
      <c r="E557" s="143"/>
      <c r="F557" s="141"/>
      <c r="G557" s="141" t="s">
        <v>2369</v>
      </c>
      <c r="H557" s="141" t="s">
        <v>2369</v>
      </c>
      <c r="I557" s="141" t="s">
        <v>2387</v>
      </c>
      <c r="J557" s="141"/>
      <c r="K557" s="141">
        <v>1</v>
      </c>
      <c r="L557" s="141"/>
      <c r="M557" s="141"/>
      <c r="N557" s="141"/>
      <c r="O557" s="141"/>
      <c r="P557" s="141"/>
      <c r="Q557" s="141"/>
      <c r="R557" s="142"/>
      <c r="S557" s="142"/>
      <c r="T557" s="17"/>
      <c r="U557" s="140"/>
      <c r="V557" s="133" t="s">
        <v>2384</v>
      </c>
      <c r="W557" s="142" t="s">
        <v>2378</v>
      </c>
      <c r="X557" s="143" t="s">
        <v>2385</v>
      </c>
      <c r="Y557" s="141" t="s">
        <v>2386</v>
      </c>
      <c r="Z557" s="141">
        <v>1</v>
      </c>
      <c r="AA557" s="141"/>
      <c r="AB557" s="141"/>
      <c r="AC557" s="141"/>
      <c r="AD557" s="141"/>
      <c r="AE557" s="141"/>
      <c r="AF557" s="141"/>
      <c r="AG557" s="141"/>
      <c r="AH557" s="141">
        <v>1</v>
      </c>
      <c r="AI557" s="141"/>
      <c r="AJ557" s="141">
        <v>1</v>
      </c>
      <c r="AK557" s="142"/>
      <c r="AL557" s="144">
        <v>20221100044251</v>
      </c>
      <c r="AM557" s="145">
        <v>44743</v>
      </c>
      <c r="AN557" s="84">
        <v>3</v>
      </c>
    </row>
    <row r="558" spans="1:40" ht="43.5" x14ac:dyDescent="0.35">
      <c r="A558" s="131" t="s">
        <v>2275</v>
      </c>
      <c r="B558" s="132">
        <v>44706</v>
      </c>
      <c r="C558" s="143"/>
      <c r="D558" s="141"/>
      <c r="E558" s="143"/>
      <c r="F558" s="141"/>
      <c r="G558" s="133" t="s">
        <v>2276</v>
      </c>
      <c r="H558" s="134">
        <v>37928949</v>
      </c>
      <c r="I558" s="135" t="s">
        <v>2277</v>
      </c>
      <c r="J558" s="135"/>
      <c r="K558" s="135">
        <v>1</v>
      </c>
      <c r="L558" s="135"/>
      <c r="M558" s="135"/>
      <c r="N558" s="135"/>
      <c r="O558" s="135"/>
      <c r="P558" s="135"/>
      <c r="Q558" s="135"/>
      <c r="R558" s="135"/>
      <c r="S558" s="135"/>
      <c r="T558" s="135"/>
      <c r="U558" s="135"/>
      <c r="V558" s="139" t="s">
        <v>2321</v>
      </c>
      <c r="W558" s="135" t="s">
        <v>2392</v>
      </c>
      <c r="X558" s="133" t="s">
        <v>2336</v>
      </c>
      <c r="Y558" s="133" t="s">
        <v>2353</v>
      </c>
      <c r="Z558" s="135">
        <v>1</v>
      </c>
      <c r="AA558" s="135"/>
      <c r="AB558" s="135"/>
      <c r="AC558" s="135"/>
      <c r="AD558" s="135"/>
      <c r="AE558" s="135"/>
      <c r="AF558" s="135"/>
      <c r="AG558" s="135">
        <v>1</v>
      </c>
      <c r="AH558" s="135">
        <v>1</v>
      </c>
      <c r="AI558" s="135"/>
      <c r="AJ558" s="135">
        <v>1</v>
      </c>
      <c r="AK558" s="135"/>
      <c r="AL558" s="135" t="s">
        <v>2359</v>
      </c>
      <c r="AM558" s="132">
        <v>44713</v>
      </c>
      <c r="AN558" s="84">
        <v>4</v>
      </c>
    </row>
    <row r="559" spans="1:40" ht="43.5" x14ac:dyDescent="0.35">
      <c r="A559" s="131" t="s">
        <v>2275</v>
      </c>
      <c r="B559" s="132">
        <v>44706</v>
      </c>
      <c r="C559" s="143"/>
      <c r="D559" s="141"/>
      <c r="E559" s="143"/>
      <c r="F559" s="141"/>
      <c r="G559" s="133" t="s">
        <v>2276</v>
      </c>
      <c r="H559" s="134">
        <v>37928949</v>
      </c>
      <c r="I559" s="135" t="s">
        <v>2277</v>
      </c>
      <c r="J559" s="135"/>
      <c r="K559" s="135">
        <v>1</v>
      </c>
      <c r="L559" s="135"/>
      <c r="M559" s="135"/>
      <c r="N559" s="135"/>
      <c r="O559" s="135"/>
      <c r="P559" s="135"/>
      <c r="Q559" s="135"/>
      <c r="R559" s="135"/>
      <c r="S559" s="135"/>
      <c r="T559" s="135"/>
      <c r="U559" s="135"/>
      <c r="V559" s="139" t="s">
        <v>2321</v>
      </c>
      <c r="W559" s="135" t="s">
        <v>2392</v>
      </c>
      <c r="X559" s="133" t="s">
        <v>2337</v>
      </c>
      <c r="Y559" s="133" t="s">
        <v>2354</v>
      </c>
      <c r="Z559" s="135">
        <v>1</v>
      </c>
      <c r="AA559" s="135"/>
      <c r="AB559" s="135"/>
      <c r="AC559" s="135"/>
      <c r="AD559" s="135"/>
      <c r="AE559" s="135"/>
      <c r="AF559" s="135"/>
      <c r="AG559" s="135">
        <v>1</v>
      </c>
      <c r="AH559" s="135">
        <v>1</v>
      </c>
      <c r="AI559" s="135"/>
      <c r="AJ559" s="135">
        <v>1</v>
      </c>
      <c r="AK559" s="135"/>
      <c r="AL559" s="135" t="s">
        <v>2360</v>
      </c>
      <c r="AM559" s="132">
        <v>44733</v>
      </c>
      <c r="AN559" s="84">
        <v>17</v>
      </c>
    </row>
    <row r="560" spans="1:40" ht="58" x14ac:dyDescent="0.35">
      <c r="A560" s="131" t="s">
        <v>2278</v>
      </c>
      <c r="B560" s="132">
        <v>44707</v>
      </c>
      <c r="C560" s="143"/>
      <c r="D560" s="141"/>
      <c r="E560" s="143"/>
      <c r="F560" s="141"/>
      <c r="G560" s="133" t="s">
        <v>2276</v>
      </c>
      <c r="H560" s="135" t="s">
        <v>2279</v>
      </c>
      <c r="I560" s="133" t="s">
        <v>2280</v>
      </c>
      <c r="J560" s="135"/>
      <c r="K560" s="135">
        <v>1</v>
      </c>
      <c r="L560" s="135"/>
      <c r="M560" s="135"/>
      <c r="N560" s="135"/>
      <c r="O560" s="135"/>
      <c r="P560" s="135"/>
      <c r="Q560" s="135"/>
      <c r="R560" s="135"/>
      <c r="S560" s="135"/>
      <c r="T560" s="135"/>
      <c r="U560" s="135"/>
      <c r="V560" s="139" t="s">
        <v>2322</v>
      </c>
      <c r="W560" s="135" t="s">
        <v>2392</v>
      </c>
      <c r="X560" s="133" t="s">
        <v>2338</v>
      </c>
      <c r="Y560" s="135" t="s">
        <v>2355</v>
      </c>
      <c r="Z560" s="135">
        <v>1</v>
      </c>
      <c r="AA560" s="135"/>
      <c r="AB560" s="135"/>
      <c r="AC560" s="135"/>
      <c r="AD560" s="135"/>
      <c r="AE560" s="135"/>
      <c r="AF560" s="135"/>
      <c r="AG560" s="135">
        <v>1</v>
      </c>
      <c r="AH560" s="135">
        <v>1</v>
      </c>
      <c r="AI560" s="135"/>
      <c r="AJ560" s="135"/>
      <c r="AK560" s="135">
        <v>1</v>
      </c>
      <c r="AL560" s="135" t="s">
        <v>2361</v>
      </c>
      <c r="AM560" s="132">
        <v>44720</v>
      </c>
      <c r="AN560" s="84">
        <v>8</v>
      </c>
    </row>
    <row r="561" spans="1:40" ht="43.5" x14ac:dyDescent="0.35">
      <c r="A561" s="131" t="s">
        <v>2281</v>
      </c>
      <c r="B561" s="132">
        <v>44707</v>
      </c>
      <c r="C561" s="143"/>
      <c r="D561" s="141"/>
      <c r="E561" s="143"/>
      <c r="F561" s="141"/>
      <c r="G561" s="133" t="s">
        <v>2282</v>
      </c>
      <c r="H561" s="135" t="s">
        <v>2279</v>
      </c>
      <c r="I561" s="133" t="s">
        <v>2283</v>
      </c>
      <c r="J561" s="135"/>
      <c r="K561" s="135">
        <v>1</v>
      </c>
      <c r="L561" s="135"/>
      <c r="M561" s="135"/>
      <c r="N561" s="135"/>
      <c r="O561" s="135"/>
      <c r="P561" s="135"/>
      <c r="Q561" s="135"/>
      <c r="R561" s="135"/>
      <c r="S561" s="135"/>
      <c r="T561" s="135"/>
      <c r="U561" s="135"/>
      <c r="V561" s="139" t="s">
        <v>2323</v>
      </c>
      <c r="W561" s="135" t="s">
        <v>2392</v>
      </c>
      <c r="X561" s="133" t="s">
        <v>2339</v>
      </c>
      <c r="Y561" s="135" t="s">
        <v>2356</v>
      </c>
      <c r="Z561" s="135">
        <v>1</v>
      </c>
      <c r="AA561" s="135"/>
      <c r="AB561" s="135"/>
      <c r="AC561" s="135"/>
      <c r="AD561" s="135"/>
      <c r="AE561" s="135"/>
      <c r="AF561" s="135"/>
      <c r="AG561" s="135">
        <v>1</v>
      </c>
      <c r="AH561" s="135">
        <v>1</v>
      </c>
      <c r="AI561" s="135"/>
      <c r="AJ561" s="135">
        <v>1</v>
      </c>
      <c r="AK561" s="135"/>
      <c r="AL561" s="135" t="s">
        <v>2362</v>
      </c>
      <c r="AM561" s="132">
        <v>44713</v>
      </c>
      <c r="AN561" s="84">
        <v>3</v>
      </c>
    </row>
    <row r="562" spans="1:40" ht="29" x14ac:dyDescent="0.35">
      <c r="A562" s="136" t="s">
        <v>2284</v>
      </c>
      <c r="B562" s="137">
        <v>44708</v>
      </c>
      <c r="C562" s="143"/>
      <c r="D562" s="141"/>
      <c r="E562" s="143"/>
      <c r="F562" s="141"/>
      <c r="G562" s="133" t="s">
        <v>2285</v>
      </c>
      <c r="H562" s="133" t="s">
        <v>2279</v>
      </c>
      <c r="I562" s="133" t="s">
        <v>2286</v>
      </c>
      <c r="J562" s="133"/>
      <c r="K562" s="133"/>
      <c r="L562" s="133"/>
      <c r="M562" s="133">
        <v>1</v>
      </c>
      <c r="N562" s="133"/>
      <c r="O562" s="133"/>
      <c r="P562" s="133"/>
      <c r="Q562" s="133"/>
      <c r="R562" s="133"/>
      <c r="S562" s="133"/>
      <c r="T562" s="133"/>
      <c r="U562" s="133"/>
      <c r="V562" s="139" t="s">
        <v>395</v>
      </c>
      <c r="W562" s="133" t="s">
        <v>2392</v>
      </c>
      <c r="X562" s="133" t="s">
        <v>2340</v>
      </c>
      <c r="Y562" s="133" t="s">
        <v>2355</v>
      </c>
      <c r="Z562" s="133">
        <v>1</v>
      </c>
      <c r="AA562" s="133"/>
      <c r="AB562" s="133"/>
      <c r="AC562" s="133"/>
      <c r="AD562" s="133"/>
      <c r="AE562" s="133">
        <v>1</v>
      </c>
      <c r="AF562" s="133"/>
      <c r="AG562" s="133"/>
      <c r="AH562" s="133">
        <v>1</v>
      </c>
      <c r="AI562" s="133"/>
      <c r="AJ562" s="133">
        <v>1</v>
      </c>
      <c r="AK562" s="133"/>
      <c r="AL562" s="133" t="s">
        <v>2363</v>
      </c>
      <c r="AM562" s="137">
        <v>44715</v>
      </c>
      <c r="AN562" s="84">
        <v>4</v>
      </c>
    </row>
    <row r="563" spans="1:40" ht="29" x14ac:dyDescent="0.35">
      <c r="A563" s="136" t="s">
        <v>2287</v>
      </c>
      <c r="B563" s="137">
        <v>44712</v>
      </c>
      <c r="C563" s="143"/>
      <c r="D563" s="141"/>
      <c r="E563" s="143"/>
      <c r="F563" s="141"/>
      <c r="G563" s="133" t="s">
        <v>2288</v>
      </c>
      <c r="H563" s="138" t="s">
        <v>2279</v>
      </c>
      <c r="I563" s="133" t="s">
        <v>2289</v>
      </c>
      <c r="J563" s="133"/>
      <c r="K563" s="133"/>
      <c r="L563" s="133"/>
      <c r="M563" s="133">
        <v>1</v>
      </c>
      <c r="N563" s="133"/>
      <c r="O563" s="133"/>
      <c r="P563" s="133"/>
      <c r="Q563" s="133"/>
      <c r="R563" s="133"/>
      <c r="S563" s="133"/>
      <c r="T563" s="133"/>
      <c r="U563" s="133"/>
      <c r="V563" s="139" t="s">
        <v>2324</v>
      </c>
      <c r="W563" s="133" t="s">
        <v>2392</v>
      </c>
      <c r="X563" s="133" t="s">
        <v>2341</v>
      </c>
      <c r="Y563" s="133" t="s">
        <v>2355</v>
      </c>
      <c r="Z563" s="133">
        <v>1</v>
      </c>
      <c r="AA563" s="133"/>
      <c r="AB563" s="133"/>
      <c r="AC563" s="133"/>
      <c r="AD563" s="133"/>
      <c r="AE563" s="133"/>
      <c r="AF563" s="133"/>
      <c r="AG563" s="133">
        <v>1</v>
      </c>
      <c r="AH563" s="133">
        <v>1</v>
      </c>
      <c r="AI563" s="133"/>
      <c r="AJ563" s="133">
        <v>1</v>
      </c>
      <c r="AK563" s="133"/>
      <c r="AL563" s="133" t="s">
        <v>2364</v>
      </c>
      <c r="AM563" s="137">
        <v>44719</v>
      </c>
      <c r="AN563" s="84">
        <v>5</v>
      </c>
    </row>
    <row r="564" spans="1:40" ht="43.5" x14ac:dyDescent="0.35">
      <c r="A564" s="136" t="s">
        <v>2290</v>
      </c>
      <c r="B564" s="137">
        <v>44712</v>
      </c>
      <c r="C564" s="143"/>
      <c r="D564" s="141"/>
      <c r="E564" s="143"/>
      <c r="F564" s="141"/>
      <c r="G564" s="133" t="s">
        <v>2291</v>
      </c>
      <c r="H564" s="138">
        <v>91212310</v>
      </c>
      <c r="I564" s="133" t="s">
        <v>2292</v>
      </c>
      <c r="J564" s="133"/>
      <c r="K564" s="133"/>
      <c r="L564" s="133"/>
      <c r="M564" s="133">
        <v>1</v>
      </c>
      <c r="N564" s="133"/>
      <c r="O564" s="133"/>
      <c r="P564" s="133"/>
      <c r="Q564" s="133"/>
      <c r="R564" s="133"/>
      <c r="S564" s="133"/>
      <c r="T564" s="133"/>
      <c r="U564" s="133"/>
      <c r="V564" s="139" t="s">
        <v>2325</v>
      </c>
      <c r="W564" s="133" t="s">
        <v>2392</v>
      </c>
      <c r="X564" s="133" t="s">
        <v>2342</v>
      </c>
      <c r="Y564" s="133" t="s">
        <v>2355</v>
      </c>
      <c r="Z564" s="133">
        <v>1</v>
      </c>
      <c r="AA564" s="133"/>
      <c r="AB564" s="133"/>
      <c r="AC564" s="133"/>
      <c r="AD564" s="133"/>
      <c r="AE564" s="133"/>
      <c r="AF564" s="133"/>
      <c r="AG564" s="133">
        <v>1</v>
      </c>
      <c r="AH564" s="133">
        <v>1</v>
      </c>
      <c r="AI564" s="133"/>
      <c r="AJ564" s="133">
        <v>1</v>
      </c>
      <c r="AK564" s="133"/>
      <c r="AL564" s="133" t="s">
        <v>2365</v>
      </c>
      <c r="AM564" s="137">
        <v>44718</v>
      </c>
      <c r="AN564" s="84">
        <v>4</v>
      </c>
    </row>
    <row r="565" spans="1:40" ht="29" x14ac:dyDescent="0.35">
      <c r="A565" s="136" t="s">
        <v>2293</v>
      </c>
      <c r="B565" s="137">
        <v>44713</v>
      </c>
      <c r="C565" s="143"/>
      <c r="D565" s="141"/>
      <c r="E565" s="143"/>
      <c r="F565" s="141"/>
      <c r="G565" s="133" t="s">
        <v>2294</v>
      </c>
      <c r="H565" s="138">
        <v>49551736</v>
      </c>
      <c r="I565" s="133" t="s">
        <v>2295</v>
      </c>
      <c r="J565" s="133"/>
      <c r="K565" s="133"/>
      <c r="L565" s="133"/>
      <c r="M565" s="133">
        <v>1</v>
      </c>
      <c r="N565" s="133"/>
      <c r="O565" s="133"/>
      <c r="P565" s="133"/>
      <c r="Q565" s="133"/>
      <c r="R565" s="133"/>
      <c r="S565" s="133"/>
      <c r="T565" s="133"/>
      <c r="U565" s="133"/>
      <c r="V565" s="139" t="s">
        <v>2326</v>
      </c>
      <c r="W565" s="133" t="s">
        <v>2392</v>
      </c>
      <c r="X565" s="133" t="s">
        <v>2343</v>
      </c>
      <c r="Y565" s="133" t="s">
        <v>2355</v>
      </c>
      <c r="Z565" s="133">
        <v>1</v>
      </c>
      <c r="AA565" s="133"/>
      <c r="AB565" s="133"/>
      <c r="AC565" s="133"/>
      <c r="AD565" s="133"/>
      <c r="AE565" s="133"/>
      <c r="AF565" s="133"/>
      <c r="AG565" s="133">
        <v>1</v>
      </c>
      <c r="AH565" s="133">
        <v>1</v>
      </c>
      <c r="AI565" s="133"/>
      <c r="AJ565" s="133">
        <v>1</v>
      </c>
      <c r="AK565" s="133"/>
      <c r="AL565" s="133" t="s">
        <v>2366</v>
      </c>
      <c r="AM565" s="137">
        <v>44728</v>
      </c>
      <c r="AN565" s="84">
        <v>11</v>
      </c>
    </row>
    <row r="566" spans="1:40" ht="29" x14ac:dyDescent="0.35">
      <c r="A566" s="136" t="s">
        <v>2296</v>
      </c>
      <c r="B566" s="137">
        <v>44713</v>
      </c>
      <c r="C566" s="143"/>
      <c r="D566" s="141"/>
      <c r="E566" s="143"/>
      <c r="F566" s="141"/>
      <c r="G566" s="133" t="s">
        <v>2297</v>
      </c>
      <c r="H566" s="133" t="s">
        <v>2279</v>
      </c>
      <c r="I566" s="133" t="s">
        <v>2298</v>
      </c>
      <c r="J566" s="133"/>
      <c r="K566" s="133"/>
      <c r="L566" s="133"/>
      <c r="M566" s="133">
        <v>1</v>
      </c>
      <c r="N566" s="133"/>
      <c r="O566" s="133"/>
      <c r="P566" s="133"/>
      <c r="Q566" s="133"/>
      <c r="R566" s="133"/>
      <c r="S566" s="133"/>
      <c r="T566" s="133"/>
      <c r="U566" s="133"/>
      <c r="V566" s="139" t="s">
        <v>2327</v>
      </c>
      <c r="W566" s="133" t="s">
        <v>2392</v>
      </c>
      <c r="X566" s="133" t="s">
        <v>2344</v>
      </c>
      <c r="Y566" s="133" t="s">
        <v>2357</v>
      </c>
      <c r="Z566" s="133">
        <v>1</v>
      </c>
      <c r="AA566" s="133"/>
      <c r="AB566" s="133"/>
      <c r="AC566" s="133"/>
      <c r="AD566" s="133"/>
      <c r="AE566" s="133"/>
      <c r="AF566" s="133"/>
      <c r="AG566" s="133">
        <v>1</v>
      </c>
      <c r="AH566" s="133">
        <v>1</v>
      </c>
      <c r="AI566" s="133"/>
      <c r="AJ566" s="133">
        <v>1</v>
      </c>
      <c r="AK566" s="133"/>
      <c r="AL566" s="133" t="s">
        <v>2367</v>
      </c>
      <c r="AM566" s="137">
        <v>44722</v>
      </c>
      <c r="AN566" s="84">
        <v>7</v>
      </c>
    </row>
    <row r="567" spans="1:40" ht="29" x14ac:dyDescent="0.35">
      <c r="A567" s="136" t="s">
        <v>2299</v>
      </c>
      <c r="B567" s="137">
        <v>44713</v>
      </c>
      <c r="C567" s="143"/>
      <c r="D567" s="141"/>
      <c r="E567" s="143"/>
      <c r="F567" s="141"/>
      <c r="G567" s="133" t="s">
        <v>2300</v>
      </c>
      <c r="H567" s="138">
        <v>63442822</v>
      </c>
      <c r="I567" s="133" t="s">
        <v>2301</v>
      </c>
      <c r="J567" s="133"/>
      <c r="K567" s="133">
        <v>1</v>
      </c>
      <c r="L567" s="133"/>
      <c r="M567" s="133"/>
      <c r="N567" s="133"/>
      <c r="O567" s="133"/>
      <c r="P567" s="133"/>
      <c r="Q567" s="133"/>
      <c r="R567" s="133"/>
      <c r="S567" s="133"/>
      <c r="T567" s="133"/>
      <c r="U567" s="133"/>
      <c r="V567" s="139" t="s">
        <v>2328</v>
      </c>
      <c r="W567" s="133" t="s">
        <v>2392</v>
      </c>
      <c r="X567" s="133" t="s">
        <v>2345</v>
      </c>
      <c r="Y567" s="133" t="s">
        <v>2354</v>
      </c>
      <c r="Z567" s="133">
        <v>1</v>
      </c>
      <c r="AA567" s="133"/>
      <c r="AB567" s="133"/>
      <c r="AC567" s="133"/>
      <c r="AD567" s="133"/>
      <c r="AE567" s="133"/>
      <c r="AF567" s="133"/>
      <c r="AG567" s="133">
        <v>1</v>
      </c>
      <c r="AH567" s="133">
        <v>1</v>
      </c>
      <c r="AI567" s="133"/>
      <c r="AJ567" s="133">
        <v>1</v>
      </c>
      <c r="AK567" s="133"/>
      <c r="AL567" s="133" t="s">
        <v>2368</v>
      </c>
      <c r="AM567" s="137">
        <v>44722</v>
      </c>
      <c r="AN567" s="84">
        <v>7</v>
      </c>
    </row>
    <row r="568" spans="1:40" ht="39" x14ac:dyDescent="0.35">
      <c r="A568" s="136" t="s">
        <v>2302</v>
      </c>
      <c r="B568" s="137">
        <v>44714</v>
      </c>
      <c r="C568" s="143"/>
      <c r="D568" s="141"/>
      <c r="E568" s="143"/>
      <c r="F568" s="141"/>
      <c r="G568" s="133" t="s">
        <v>2303</v>
      </c>
      <c r="H568" s="133" t="s">
        <v>2279</v>
      </c>
      <c r="I568" s="133" t="s">
        <v>2304</v>
      </c>
      <c r="J568" s="133"/>
      <c r="K568" s="133"/>
      <c r="L568" s="133"/>
      <c r="M568" s="133">
        <v>1</v>
      </c>
      <c r="N568" s="133"/>
      <c r="O568" s="133"/>
      <c r="P568" s="133"/>
      <c r="Q568" s="133"/>
      <c r="R568" s="133"/>
      <c r="S568" s="133"/>
      <c r="T568" s="133"/>
      <c r="U568" s="133"/>
      <c r="V568" s="139" t="s">
        <v>2329</v>
      </c>
      <c r="W568" s="133" t="s">
        <v>2392</v>
      </c>
      <c r="X568" s="133" t="s">
        <v>2346</v>
      </c>
      <c r="Y568" s="133" t="s">
        <v>2356</v>
      </c>
      <c r="Z568" s="133">
        <v>1</v>
      </c>
      <c r="AA568" s="133"/>
      <c r="AB568" s="133"/>
      <c r="AC568" s="133"/>
      <c r="AD568" s="133"/>
      <c r="AE568" s="133"/>
      <c r="AF568" s="133"/>
      <c r="AG568" s="133">
        <v>1</v>
      </c>
      <c r="AH568" s="133">
        <v>1</v>
      </c>
      <c r="AI568" s="133"/>
      <c r="AJ568" s="133">
        <v>1</v>
      </c>
      <c r="AK568" s="133"/>
      <c r="AL568" s="133" t="s">
        <v>2369</v>
      </c>
      <c r="AM568" s="133" t="s">
        <v>2369</v>
      </c>
      <c r="AN568" s="84">
        <v>1</v>
      </c>
    </row>
    <row r="569" spans="1:40" ht="43.5" x14ac:dyDescent="0.35">
      <c r="A569" s="136" t="s">
        <v>2305</v>
      </c>
      <c r="B569" s="137">
        <v>44714</v>
      </c>
      <c r="C569" s="143"/>
      <c r="D569" s="141"/>
      <c r="E569" s="143"/>
      <c r="F569" s="141"/>
      <c r="G569" s="133" t="s">
        <v>2306</v>
      </c>
      <c r="H569" s="133" t="s">
        <v>2279</v>
      </c>
      <c r="I569" s="133" t="s">
        <v>2307</v>
      </c>
      <c r="J569" s="133"/>
      <c r="K569" s="133"/>
      <c r="L569" s="133"/>
      <c r="M569" s="133">
        <v>1</v>
      </c>
      <c r="N569" s="133"/>
      <c r="O569" s="133"/>
      <c r="P569" s="133"/>
      <c r="Q569" s="133"/>
      <c r="R569" s="133"/>
      <c r="S569" s="133"/>
      <c r="T569" s="133"/>
      <c r="U569" s="133"/>
      <c r="V569" s="139" t="s">
        <v>2330</v>
      </c>
      <c r="W569" s="133" t="s">
        <v>2392</v>
      </c>
      <c r="X569" s="133" t="s">
        <v>2347</v>
      </c>
      <c r="Y569" s="133" t="s">
        <v>2355</v>
      </c>
      <c r="Z569" s="133">
        <v>1</v>
      </c>
      <c r="AA569" s="133"/>
      <c r="AB569" s="133"/>
      <c r="AC569" s="133"/>
      <c r="AD569" s="133"/>
      <c r="AE569" s="133"/>
      <c r="AF569" s="133"/>
      <c r="AG569" s="133">
        <v>1</v>
      </c>
      <c r="AH569" s="133">
        <v>1</v>
      </c>
      <c r="AI569" s="133"/>
      <c r="AJ569" s="133"/>
      <c r="AK569" s="133">
        <v>1</v>
      </c>
      <c r="AL569" s="133" t="s">
        <v>2370</v>
      </c>
      <c r="AM569" s="137">
        <v>44719</v>
      </c>
      <c r="AN569" s="84">
        <v>3</v>
      </c>
    </row>
    <row r="570" spans="1:40" ht="43.5" x14ac:dyDescent="0.35">
      <c r="A570" s="136" t="s">
        <v>2308</v>
      </c>
      <c r="B570" s="137">
        <v>44714</v>
      </c>
      <c r="C570" s="143"/>
      <c r="D570" s="141"/>
      <c r="E570" s="143"/>
      <c r="F570" s="141"/>
      <c r="G570" s="133" t="s">
        <v>2309</v>
      </c>
      <c r="H570" s="133" t="s">
        <v>2279</v>
      </c>
      <c r="I570" s="133" t="s">
        <v>2310</v>
      </c>
      <c r="J570" s="133"/>
      <c r="K570" s="133"/>
      <c r="L570" s="133"/>
      <c r="M570" s="133">
        <v>1</v>
      </c>
      <c r="N570" s="133"/>
      <c r="O570" s="133"/>
      <c r="P570" s="133"/>
      <c r="Q570" s="133"/>
      <c r="R570" s="133"/>
      <c r="S570" s="133"/>
      <c r="T570" s="133"/>
      <c r="U570" s="133"/>
      <c r="V570" s="139" t="s">
        <v>2331</v>
      </c>
      <c r="W570" s="133" t="s">
        <v>2392</v>
      </c>
      <c r="X570" s="133" t="s">
        <v>2348</v>
      </c>
      <c r="Y570" s="133" t="s">
        <v>2356</v>
      </c>
      <c r="Z570" s="133">
        <v>1</v>
      </c>
      <c r="AA570" s="133"/>
      <c r="AB570" s="133"/>
      <c r="AC570" s="133"/>
      <c r="AD570" s="133"/>
      <c r="AE570" s="133">
        <v>1</v>
      </c>
      <c r="AF570" s="133"/>
      <c r="AG570" s="133"/>
      <c r="AH570" s="133">
        <v>1</v>
      </c>
      <c r="AI570" s="133"/>
      <c r="AJ570" s="133">
        <v>1</v>
      </c>
      <c r="AK570" s="133"/>
      <c r="AL570" s="133" t="s">
        <v>2371</v>
      </c>
      <c r="AM570" s="137">
        <v>44718</v>
      </c>
      <c r="AN570" s="84">
        <v>2</v>
      </c>
    </row>
    <row r="571" spans="1:40" ht="29" x14ac:dyDescent="0.35">
      <c r="A571" s="136" t="s">
        <v>2311</v>
      </c>
      <c r="B571" s="137">
        <v>44721</v>
      </c>
      <c r="C571" s="143"/>
      <c r="D571" s="141"/>
      <c r="E571" s="143"/>
      <c r="F571" s="141"/>
      <c r="G571" s="133" t="s">
        <v>2312</v>
      </c>
      <c r="H571" s="133" t="s">
        <v>2279</v>
      </c>
      <c r="I571" s="133" t="s">
        <v>2313</v>
      </c>
      <c r="J571" s="133"/>
      <c r="K571" s="133"/>
      <c r="L571" s="133"/>
      <c r="M571" s="133">
        <v>1</v>
      </c>
      <c r="N571" s="133"/>
      <c r="O571" s="133"/>
      <c r="P571" s="133"/>
      <c r="Q571" s="133"/>
      <c r="R571" s="133"/>
      <c r="S571" s="133"/>
      <c r="T571" s="133"/>
      <c r="U571" s="133"/>
      <c r="V571" s="139" t="s">
        <v>2332</v>
      </c>
      <c r="W571" s="133" t="s">
        <v>2392</v>
      </c>
      <c r="X571" s="133" t="s">
        <v>2349</v>
      </c>
      <c r="Y571" s="133" t="s">
        <v>2358</v>
      </c>
      <c r="Z571" s="133">
        <v>1</v>
      </c>
      <c r="AA571" s="133"/>
      <c r="AB571" s="133"/>
      <c r="AC571" s="133"/>
      <c r="AD571" s="133"/>
      <c r="AE571" s="133"/>
      <c r="AF571" s="133"/>
      <c r="AG571" s="133">
        <v>1</v>
      </c>
      <c r="AH571" s="133">
        <v>1</v>
      </c>
      <c r="AI571" s="133"/>
      <c r="AJ571" s="133">
        <v>1</v>
      </c>
      <c r="AK571" s="133"/>
      <c r="AL571" s="133" t="s">
        <v>2372</v>
      </c>
      <c r="AM571" s="137">
        <v>44728</v>
      </c>
      <c r="AN571" s="84">
        <v>5</v>
      </c>
    </row>
    <row r="572" spans="1:40" ht="29" x14ac:dyDescent="0.35">
      <c r="A572" s="136" t="s">
        <v>2314</v>
      </c>
      <c r="B572" s="137">
        <v>44733</v>
      </c>
      <c r="C572" s="143"/>
      <c r="D572" s="141"/>
      <c r="E572" s="143"/>
      <c r="F572" s="141"/>
      <c r="G572" s="133" t="s">
        <v>2315</v>
      </c>
      <c r="H572" s="133" t="s">
        <v>2279</v>
      </c>
      <c r="I572" s="133" t="s">
        <v>2316</v>
      </c>
      <c r="J572" s="133"/>
      <c r="K572" s="133"/>
      <c r="L572" s="133"/>
      <c r="M572" s="133">
        <v>1</v>
      </c>
      <c r="N572" s="133"/>
      <c r="O572" s="133"/>
      <c r="P572" s="133"/>
      <c r="Q572" s="133"/>
      <c r="R572" s="133"/>
      <c r="S572" s="133"/>
      <c r="T572" s="133"/>
      <c r="U572" s="133"/>
      <c r="V572" s="139" t="s">
        <v>2333</v>
      </c>
      <c r="W572" s="133" t="s">
        <v>2392</v>
      </c>
      <c r="X572" s="133" t="s">
        <v>2350</v>
      </c>
      <c r="Y572" s="133" t="s">
        <v>2355</v>
      </c>
      <c r="Z572" s="133">
        <v>1</v>
      </c>
      <c r="AA572" s="133"/>
      <c r="AB572" s="133"/>
      <c r="AC572" s="133"/>
      <c r="AD572" s="133"/>
      <c r="AE572" s="133"/>
      <c r="AF572" s="133"/>
      <c r="AG572" s="133">
        <v>1</v>
      </c>
      <c r="AH572" s="133">
        <v>1</v>
      </c>
      <c r="AI572" s="133"/>
      <c r="AJ572" s="133">
        <v>1</v>
      </c>
      <c r="AK572" s="133"/>
      <c r="AL572" s="133" t="s">
        <v>2369</v>
      </c>
      <c r="AM572" s="133" t="s">
        <v>2369</v>
      </c>
      <c r="AN572" s="84">
        <v>1</v>
      </c>
    </row>
    <row r="573" spans="1:40" ht="44" thickBot="1" x14ac:dyDescent="0.4">
      <c r="A573" s="136" t="s">
        <v>2317</v>
      </c>
      <c r="B573" s="137">
        <v>44718</v>
      </c>
      <c r="C573" s="143"/>
      <c r="D573" s="141"/>
      <c r="E573" s="143"/>
      <c r="F573" s="141"/>
      <c r="G573" s="133" t="s">
        <v>2276</v>
      </c>
      <c r="H573" s="133" t="s">
        <v>2279</v>
      </c>
      <c r="I573" s="133" t="s">
        <v>2318</v>
      </c>
      <c r="J573" s="133"/>
      <c r="K573" s="133"/>
      <c r="L573" s="133"/>
      <c r="M573" s="133">
        <v>1</v>
      </c>
      <c r="N573" s="133"/>
      <c r="O573" s="133"/>
      <c r="P573" s="133"/>
      <c r="Q573" s="133"/>
      <c r="R573" s="133"/>
      <c r="S573" s="133"/>
      <c r="T573" s="133"/>
      <c r="U573" s="133"/>
      <c r="V573" s="139" t="s">
        <v>2334</v>
      </c>
      <c r="W573" s="133" t="s">
        <v>2392</v>
      </c>
      <c r="X573" s="133" t="s">
        <v>2351</v>
      </c>
      <c r="Y573" s="133" t="s">
        <v>2357</v>
      </c>
      <c r="Z573" s="133">
        <v>1</v>
      </c>
      <c r="AA573" s="133"/>
      <c r="AB573" s="133"/>
      <c r="AC573" s="133"/>
      <c r="AD573" s="133"/>
      <c r="AE573" s="133"/>
      <c r="AF573" s="133"/>
      <c r="AG573" s="133">
        <v>1</v>
      </c>
      <c r="AH573" s="133">
        <v>1</v>
      </c>
      <c r="AI573" s="133"/>
      <c r="AJ573" s="133">
        <v>1</v>
      </c>
      <c r="AK573" s="133"/>
      <c r="AL573" s="133" t="s">
        <v>2373</v>
      </c>
      <c r="AM573" s="137">
        <v>44722</v>
      </c>
      <c r="AN573" s="84">
        <v>4</v>
      </c>
    </row>
    <row r="574" spans="1:40" ht="101.5" x14ac:dyDescent="0.35">
      <c r="A574" s="141" t="s">
        <v>2393</v>
      </c>
      <c r="B574" s="147">
        <v>44734</v>
      </c>
      <c r="C574" s="143"/>
      <c r="D574" s="141"/>
      <c r="E574" s="143"/>
      <c r="F574" s="141"/>
      <c r="G574" s="133" t="s">
        <v>2394</v>
      </c>
      <c r="H574" s="133" t="s">
        <v>2394</v>
      </c>
      <c r="I574" s="147" t="s">
        <v>2394</v>
      </c>
      <c r="J574" s="133"/>
      <c r="K574" s="133">
        <v>1</v>
      </c>
      <c r="L574" s="133"/>
      <c r="M574" s="133"/>
      <c r="N574" s="133"/>
      <c r="O574" s="133"/>
      <c r="P574" s="133"/>
      <c r="Q574" s="133"/>
      <c r="R574" s="133"/>
      <c r="S574" s="133"/>
      <c r="T574" s="133"/>
      <c r="U574" s="133"/>
      <c r="V574" s="148" t="s">
        <v>2395</v>
      </c>
      <c r="W574" s="148" t="s">
        <v>2396</v>
      </c>
      <c r="X574" s="149" t="s">
        <v>2397</v>
      </c>
      <c r="Y574" s="149" t="s">
        <v>2398</v>
      </c>
      <c r="Z574" s="133">
        <v>1</v>
      </c>
      <c r="AA574" s="133"/>
      <c r="AB574" s="133"/>
      <c r="AC574" s="133"/>
      <c r="AD574" s="133"/>
      <c r="AE574" s="133"/>
      <c r="AF574" s="133"/>
      <c r="AG574" s="133"/>
      <c r="AH574" s="133"/>
      <c r="AI574" s="133"/>
      <c r="AJ574" s="133"/>
      <c r="AK574" s="133"/>
      <c r="AL574" s="150" t="s">
        <v>2399</v>
      </c>
      <c r="AM574" s="147">
        <v>44736</v>
      </c>
      <c r="AN574" s="84">
        <v>2</v>
      </c>
    </row>
    <row r="575" spans="1:40" ht="43.5" x14ac:dyDescent="0.35">
      <c r="A575" s="136" t="s">
        <v>2319</v>
      </c>
      <c r="B575" s="137">
        <v>44733</v>
      </c>
      <c r="C575" s="141"/>
      <c r="D575" s="141"/>
      <c r="E575" s="141"/>
      <c r="F575" s="141"/>
      <c r="G575" s="133" t="s">
        <v>2276</v>
      </c>
      <c r="H575" s="133" t="s">
        <v>2279</v>
      </c>
      <c r="I575" s="133" t="s">
        <v>2320</v>
      </c>
      <c r="J575" s="133"/>
      <c r="K575" s="133"/>
      <c r="L575" s="133"/>
      <c r="M575" s="133">
        <v>1</v>
      </c>
      <c r="N575" s="133"/>
      <c r="O575" s="133"/>
      <c r="P575" s="133"/>
      <c r="Q575" s="133"/>
      <c r="R575" s="133"/>
      <c r="S575" s="133"/>
      <c r="T575" s="133"/>
      <c r="U575" s="133"/>
      <c r="V575" s="139" t="s">
        <v>2335</v>
      </c>
      <c r="W575" s="133" t="s">
        <v>2392</v>
      </c>
      <c r="X575" s="133" t="s">
        <v>2352</v>
      </c>
      <c r="Y575" s="133" t="s">
        <v>2354</v>
      </c>
      <c r="Z575" s="133">
        <v>1</v>
      </c>
      <c r="AA575" s="133"/>
      <c r="AB575" s="133"/>
      <c r="AC575" s="133"/>
      <c r="AD575" s="133"/>
      <c r="AE575" s="133"/>
      <c r="AF575" s="133"/>
      <c r="AG575" s="133">
        <v>1</v>
      </c>
      <c r="AH575" s="133">
        <v>1</v>
      </c>
      <c r="AI575" s="133"/>
      <c r="AJ575" s="133">
        <v>1</v>
      </c>
      <c r="AK575" s="133"/>
      <c r="AL575" s="133" t="s">
        <v>2374</v>
      </c>
      <c r="AM575" s="137">
        <v>44734</v>
      </c>
      <c r="AN575" s="84">
        <v>1</v>
      </c>
    </row>
    <row r="576" spans="1:40" ht="18.5" x14ac:dyDescent="0.35">
      <c r="H576" s="146"/>
      <c r="K576">
        <f>SUBTOTAL(9,K486:K575)</f>
        <v>63</v>
      </c>
      <c r="M576">
        <f>SUBTOTAL(9,M486:M575)</f>
        <v>20</v>
      </c>
      <c r="Q576">
        <v>46</v>
      </c>
      <c r="AH576">
        <f>SUBTOTAL(9,AH486:AH575)</f>
        <v>45</v>
      </c>
      <c r="AI576">
        <f>SUBTOTAL(9,AI486:AI575)</f>
        <v>37</v>
      </c>
      <c r="AJ576">
        <f>SUBTOTAL(9,AJ486:AJ575)</f>
        <v>42</v>
      </c>
      <c r="AK576">
        <f>SUBTOTAL(9,AK486:AK575)</f>
        <v>3</v>
      </c>
    </row>
  </sheetData>
  <autoFilter ref="A8:AN555" xr:uid="{00000000-0001-0000-0100-000000000000}">
    <filterColumn colId="1">
      <filters blank="1">
        <dateGroupItem year="2022" month="6" dateTimeGrouping="month"/>
      </filters>
    </filterColumn>
  </autoFilter>
  <mergeCells count="55">
    <mergeCell ref="A1:B4"/>
    <mergeCell ref="AM1:AN1"/>
    <mergeCell ref="AM2:AN2"/>
    <mergeCell ref="AM3:AN3"/>
    <mergeCell ref="AM4:AN4"/>
    <mergeCell ref="G1:AL2"/>
    <mergeCell ref="G3:AL4"/>
    <mergeCell ref="AJ5:AK6"/>
    <mergeCell ref="AJ7:AJ8"/>
    <mergeCell ref="AK7:AK8"/>
    <mergeCell ref="AN5:AN8"/>
    <mergeCell ref="O6:O8"/>
    <mergeCell ref="P5:U5"/>
    <mergeCell ref="P7:P8"/>
    <mergeCell ref="T7:T8"/>
    <mergeCell ref="U7:U8"/>
    <mergeCell ref="Q7:Q8"/>
    <mergeCell ref="R7:R8"/>
    <mergeCell ref="AB6:AB8"/>
    <mergeCell ref="AC6:AC8"/>
    <mergeCell ref="V5:V8"/>
    <mergeCell ref="Y5:Y8"/>
    <mergeCell ref="X5:X8"/>
    <mergeCell ref="B5:B8"/>
    <mergeCell ref="G5:I5"/>
    <mergeCell ref="G6:G8"/>
    <mergeCell ref="H6:H8"/>
    <mergeCell ref="I6:I8"/>
    <mergeCell ref="C5:C8"/>
    <mergeCell ref="D5:D8"/>
    <mergeCell ref="E5:E8"/>
    <mergeCell ref="F5:F8"/>
    <mergeCell ref="L6:L8"/>
    <mergeCell ref="M6:M8"/>
    <mergeCell ref="N6:N8"/>
    <mergeCell ref="W5:W8"/>
    <mergeCell ref="AF7:AF8"/>
    <mergeCell ref="P6:Q6"/>
    <mergeCell ref="AD6:AD8"/>
    <mergeCell ref="A5:A8"/>
    <mergeCell ref="AL5:AL8"/>
    <mergeCell ref="AM5:AM8"/>
    <mergeCell ref="Z5:AG5"/>
    <mergeCell ref="AH7:AH8"/>
    <mergeCell ref="AI7:AI8"/>
    <mergeCell ref="S7:S8"/>
    <mergeCell ref="AH5:AI6"/>
    <mergeCell ref="Z6:Z8"/>
    <mergeCell ref="AA6:AA8"/>
    <mergeCell ref="J5:O5"/>
    <mergeCell ref="J6:J8"/>
    <mergeCell ref="K6:K8"/>
    <mergeCell ref="AE7:AE8"/>
    <mergeCell ref="AE6:AG6"/>
    <mergeCell ref="AG7:AG8"/>
  </mergeCells>
  <phoneticPr fontId="17" type="noConversion"/>
  <conditionalFormatting sqref="E9:E298 E304:E306 E344:E531">
    <cfRule type="expression" dxfId="47" priority="57">
      <formula>AND($F9&gt;0,$F9&lt;4)</formula>
    </cfRule>
    <cfRule type="expression" dxfId="46" priority="58">
      <formula>$F9&gt;=4</formula>
    </cfRule>
    <cfRule type="expression" dxfId="45" priority="60">
      <formula>$F9&lt;0</formula>
    </cfRule>
  </conditionalFormatting>
  <conditionalFormatting sqref="E9:E298 E304:E306 E344:E531">
    <cfRule type="expression" dxfId="44" priority="59">
      <formula>$F9=0</formula>
    </cfRule>
  </conditionalFormatting>
  <conditionalFormatting sqref="E300:E301">
    <cfRule type="expression" dxfId="43" priority="49">
      <formula>AND($F300&gt;0,$F300&lt;4)</formula>
    </cfRule>
    <cfRule type="expression" dxfId="42" priority="50">
      <formula>$F300&gt;=4</formula>
    </cfRule>
    <cfRule type="expression" dxfId="41" priority="52">
      <formula>$F300&lt;0</formula>
    </cfRule>
  </conditionalFormatting>
  <conditionalFormatting sqref="E300:E301">
    <cfRule type="expression" dxfId="40" priority="51">
      <formula>$F300=0</formula>
    </cfRule>
  </conditionalFormatting>
  <conditionalFormatting sqref="E299">
    <cfRule type="expression" dxfId="39" priority="45">
      <formula>AND($F299&gt;0,$F299&lt;4)</formula>
    </cfRule>
    <cfRule type="expression" dxfId="38" priority="46">
      <formula>$F299&gt;=4</formula>
    </cfRule>
    <cfRule type="expression" dxfId="37" priority="48">
      <formula>$F299&lt;0</formula>
    </cfRule>
  </conditionalFormatting>
  <conditionalFormatting sqref="E299">
    <cfRule type="expression" dxfId="36" priority="47">
      <formula>$F299=0</formula>
    </cfRule>
  </conditionalFormatting>
  <conditionalFormatting sqref="E302:E303">
    <cfRule type="expression" dxfId="35" priority="41">
      <formula>AND($F302&gt;0,$F302&lt;4)</formula>
    </cfRule>
    <cfRule type="expression" dxfId="34" priority="42">
      <formula>$F302&gt;=4</formula>
    </cfRule>
    <cfRule type="expression" dxfId="33" priority="44">
      <formula>$F302&lt;0</formula>
    </cfRule>
  </conditionalFormatting>
  <conditionalFormatting sqref="E302:E303">
    <cfRule type="expression" dxfId="32" priority="43">
      <formula>$F302=0</formula>
    </cfRule>
  </conditionalFormatting>
  <conditionalFormatting sqref="E307:E308 E310:E315">
    <cfRule type="expression" dxfId="31" priority="33">
      <formula>AND($F307&gt;0,$F307&lt;4)</formula>
    </cfRule>
    <cfRule type="expression" dxfId="30" priority="34">
      <formula>$F307&gt;=4</formula>
    </cfRule>
    <cfRule type="expression" dxfId="29" priority="36">
      <formula>$F307&lt;0</formula>
    </cfRule>
  </conditionalFormatting>
  <conditionalFormatting sqref="E307:E308 E310:E315">
    <cfRule type="expression" dxfId="28" priority="35">
      <formula>$F307=0</formula>
    </cfRule>
  </conditionalFormatting>
  <conditionalFormatting sqref="E309">
    <cfRule type="expression" dxfId="27" priority="29">
      <formula>AND($F309&gt;0,$F309&lt;4)</formula>
    </cfRule>
    <cfRule type="expression" dxfId="26" priority="30">
      <formula>$F309&gt;=4</formula>
    </cfRule>
    <cfRule type="expression" dxfId="25" priority="32">
      <formula>$F309&lt;0</formula>
    </cfRule>
  </conditionalFormatting>
  <conditionalFormatting sqref="E309">
    <cfRule type="expression" dxfId="24" priority="31">
      <formula>$F309=0</formula>
    </cfRule>
  </conditionalFormatting>
  <conditionalFormatting sqref="E316:E318">
    <cfRule type="expression" dxfId="23" priority="25">
      <formula>AND($F316&gt;0,$F316&lt;4)</formula>
    </cfRule>
    <cfRule type="expression" dxfId="22" priority="26">
      <formula>$F316&gt;=4</formula>
    </cfRule>
    <cfRule type="expression" dxfId="21" priority="28">
      <formula>$F316&lt;0</formula>
    </cfRule>
  </conditionalFormatting>
  <conditionalFormatting sqref="E316:E318">
    <cfRule type="expression" dxfId="20" priority="27">
      <formula>$F316=0</formula>
    </cfRule>
  </conditionalFormatting>
  <conditionalFormatting sqref="E319">
    <cfRule type="expression" dxfId="19" priority="21">
      <formula>AND($F319&gt;0,$F319&lt;4)</formula>
    </cfRule>
    <cfRule type="expression" dxfId="18" priority="22">
      <formula>$F319&gt;=4</formula>
    </cfRule>
    <cfRule type="expression" dxfId="17" priority="24">
      <formula>$F319&lt;0</formula>
    </cfRule>
  </conditionalFormatting>
  <conditionalFormatting sqref="E319">
    <cfRule type="expression" dxfId="16" priority="23">
      <formula>$F319=0</formula>
    </cfRule>
  </conditionalFormatting>
  <conditionalFormatting sqref="E320:E323">
    <cfRule type="expression" dxfId="15" priority="17">
      <formula>AND($F320&gt;0,$F320&lt;4)</formula>
    </cfRule>
    <cfRule type="expression" dxfId="14" priority="18">
      <formula>$F320&gt;=4</formula>
    </cfRule>
    <cfRule type="expression" dxfId="13" priority="20">
      <formula>$F320&lt;0</formula>
    </cfRule>
  </conditionalFormatting>
  <conditionalFormatting sqref="E320:E323">
    <cfRule type="expression" dxfId="12" priority="19">
      <formula>$F320=0</formula>
    </cfRule>
  </conditionalFormatting>
  <conditionalFormatting sqref="E324:E334">
    <cfRule type="expression" dxfId="11" priority="13">
      <formula>AND($F324&gt;0,$F324&lt;4)</formula>
    </cfRule>
    <cfRule type="expression" dxfId="10" priority="14">
      <formula>$F324&gt;=4</formula>
    </cfRule>
    <cfRule type="expression" dxfId="9" priority="16">
      <formula>$F324&lt;0</formula>
    </cfRule>
  </conditionalFormatting>
  <conditionalFormatting sqref="E324:E334">
    <cfRule type="expression" dxfId="8" priority="15">
      <formula>$F324=0</formula>
    </cfRule>
  </conditionalFormatting>
  <conditionalFormatting sqref="E335:E342">
    <cfRule type="expression" dxfId="7" priority="9">
      <formula>AND($F335&gt;0,$F335&lt;4)</formula>
    </cfRule>
    <cfRule type="expression" dxfId="6" priority="10">
      <formula>$F335&gt;=4</formula>
    </cfRule>
    <cfRule type="expression" dxfId="5" priority="12">
      <formula>$F335&lt;0</formula>
    </cfRule>
  </conditionalFormatting>
  <conditionalFormatting sqref="E335:E342">
    <cfRule type="expression" dxfId="4" priority="11">
      <formula>$F335=0</formula>
    </cfRule>
  </conditionalFormatting>
  <conditionalFormatting sqref="E343">
    <cfRule type="expression" dxfId="3" priority="5">
      <formula>AND($F343&gt;0,$F343&lt;4)</formula>
    </cfRule>
    <cfRule type="expression" dxfId="2" priority="6">
      <formula>$F343&gt;=4</formula>
    </cfRule>
    <cfRule type="expression" dxfId="1" priority="8">
      <formula>$F343&lt;0</formula>
    </cfRule>
  </conditionalFormatting>
  <conditionalFormatting sqref="E343">
    <cfRule type="expression" dxfId="0" priority="7">
      <formula>$F343=0</formula>
    </cfRule>
  </conditionalFormatting>
  <hyperlinks>
    <hyperlink ref="H97" r:id="rId1" xr:uid="{00000000-0004-0000-0100-000000000000}"/>
    <hyperlink ref="H137" r:id="rId2" xr:uid="{00000000-0004-0000-0100-000001000000}"/>
    <hyperlink ref="H326" r:id="rId3" xr:uid="{00000000-0004-0000-0100-000002000000}"/>
    <hyperlink ref="H334" r:id="rId4" xr:uid="{00000000-0004-0000-0100-000003000000}"/>
    <hyperlink ref="H335" r:id="rId5" xr:uid="{00000000-0004-0000-0100-000004000000}"/>
    <hyperlink ref="H336" r:id="rId6" xr:uid="{00000000-0004-0000-0100-000005000000}"/>
    <hyperlink ref="H337" r:id="rId7" xr:uid="{00000000-0004-0000-0100-000006000000}"/>
    <hyperlink ref="H338" r:id="rId8" xr:uid="{00000000-0004-0000-0100-000007000000}"/>
    <hyperlink ref="H341" r:id="rId9" xr:uid="{00000000-0004-0000-0100-000008000000}"/>
    <hyperlink ref="H342" r:id="rId10" xr:uid="{00000000-0004-0000-0100-000009000000}"/>
    <hyperlink ref="H533" r:id="rId11" xr:uid="{55FB620B-AEB2-46FC-B168-56BF326D65E8}"/>
    <hyperlink ref="H535" r:id="rId12" xr:uid="{59E0D786-1CA3-4477-BF62-E17C36B03006}"/>
    <hyperlink ref="H536" r:id="rId13" xr:uid="{7D9E2383-D2EA-4EB4-93CC-DEEB88B36444}"/>
    <hyperlink ref="H539" r:id="rId14" xr:uid="{B8664E25-1B05-4C73-8D69-997C851D5F78}"/>
    <hyperlink ref="H541" r:id="rId15" xr:uid="{1E3F6722-FB91-4600-BC83-6ECD583891FA}"/>
    <hyperlink ref="H543" r:id="rId16" xr:uid="{88EBA3B5-5828-46B3-A6D0-D5A9E17DCFC5}"/>
    <hyperlink ref="H544" r:id="rId17" xr:uid="{F1DD5D9E-9161-4456-9C29-5337E5917C41}"/>
    <hyperlink ref="H546" r:id="rId18" xr:uid="{DC139ED2-7E4C-4106-8E89-F81A082D3B62}"/>
    <hyperlink ref="H547" r:id="rId19" xr:uid="{E355BF99-93E9-4896-B4F3-0170817A4D98}"/>
    <hyperlink ref="H537" r:id="rId20" xr:uid="{45EB9730-BC2B-4149-850E-59464E17EA3B}"/>
    <hyperlink ref="H534" r:id="rId21" xr:uid="{30571939-5338-4386-B147-4A050BB89B4B}"/>
    <hyperlink ref="H545" r:id="rId22" xr:uid="{6631384D-0D79-4C5B-9F48-EB8DEC8B4324}"/>
    <hyperlink ref="H540" r:id="rId23" xr:uid="{B1AEEA16-3C25-4909-A639-80608AF3204E}"/>
  </hyperlinks>
  <printOptions horizontalCentered="1"/>
  <pageMargins left="0.62992125984251968" right="0.23622047244094491" top="0.74803149606299213" bottom="0.74803149606299213" header="0.31496062992125984" footer="0.31496062992125984"/>
  <pageSetup scale="45" fitToHeight="0" orientation="landscape" r:id="rId24"/>
  <rowBreaks count="2" manualBreakCount="2">
    <brk id="275" max="16383" man="1"/>
    <brk id="521" max="39" man="1"/>
  </rowBreaks>
  <ignoredErrors>
    <ignoredError sqref="AN436" formula="1"/>
  </ignoredErrors>
  <drawing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99"/>
  <sheetViews>
    <sheetView topLeftCell="A79" workbookViewId="0">
      <selection activeCell="E12" sqref="E12"/>
    </sheetView>
  </sheetViews>
  <sheetFormatPr baseColWidth="10" defaultRowHeight="14.5" x14ac:dyDescent="0.35"/>
  <sheetData>
    <row r="2" spans="2:2" x14ac:dyDescent="0.35">
      <c r="B2" s="53">
        <v>43831</v>
      </c>
    </row>
    <row r="3" spans="2:2" x14ac:dyDescent="0.35">
      <c r="B3" s="53">
        <v>43836</v>
      </c>
    </row>
    <row r="4" spans="2:2" x14ac:dyDescent="0.35">
      <c r="B4" s="53">
        <v>43913</v>
      </c>
    </row>
    <row r="5" spans="2:2" x14ac:dyDescent="0.35">
      <c r="B5" s="53">
        <v>43930</v>
      </c>
    </row>
    <row r="6" spans="2:2" x14ac:dyDescent="0.35">
      <c r="B6" s="53">
        <v>43931</v>
      </c>
    </row>
    <row r="7" spans="2:2" x14ac:dyDescent="0.35">
      <c r="B7" s="53">
        <v>43952</v>
      </c>
    </row>
    <row r="8" spans="2:2" x14ac:dyDescent="0.35">
      <c r="B8" s="53">
        <v>43976</v>
      </c>
    </row>
    <row r="9" spans="2:2" x14ac:dyDescent="0.35">
      <c r="B9" s="53">
        <v>43997</v>
      </c>
    </row>
    <row r="10" spans="2:2" x14ac:dyDescent="0.35">
      <c r="B10" s="53">
        <v>44004</v>
      </c>
    </row>
    <row r="11" spans="2:2" x14ac:dyDescent="0.35">
      <c r="B11" s="53">
        <v>44011</v>
      </c>
    </row>
    <row r="12" spans="2:2" x14ac:dyDescent="0.35">
      <c r="B12" s="53">
        <v>44032</v>
      </c>
    </row>
    <row r="13" spans="2:2" x14ac:dyDescent="0.35">
      <c r="B13" s="53">
        <v>44050</v>
      </c>
    </row>
    <row r="14" spans="2:2" x14ac:dyDescent="0.35">
      <c r="B14" s="53">
        <v>44060</v>
      </c>
    </row>
    <row r="15" spans="2:2" x14ac:dyDescent="0.35">
      <c r="B15" s="53">
        <v>44116</v>
      </c>
    </row>
    <row r="16" spans="2:2" x14ac:dyDescent="0.35">
      <c r="B16" s="53">
        <v>44137</v>
      </c>
    </row>
    <row r="17" spans="2:2" x14ac:dyDescent="0.35">
      <c r="B17" s="53">
        <v>44151</v>
      </c>
    </row>
    <row r="18" spans="2:2" x14ac:dyDescent="0.35">
      <c r="B18" s="53">
        <v>44173</v>
      </c>
    </row>
    <row r="19" spans="2:2" x14ac:dyDescent="0.35">
      <c r="B19" s="53">
        <v>44190</v>
      </c>
    </row>
    <row r="20" spans="2:2" x14ac:dyDescent="0.35">
      <c r="B20" s="53">
        <v>44197</v>
      </c>
    </row>
    <row r="21" spans="2:2" x14ac:dyDescent="0.35">
      <c r="B21" s="53">
        <v>44207</v>
      </c>
    </row>
    <row r="22" spans="2:2" x14ac:dyDescent="0.35">
      <c r="B22" s="53">
        <v>44277</v>
      </c>
    </row>
    <row r="23" spans="2:2" x14ac:dyDescent="0.35">
      <c r="B23" s="53">
        <v>44287</v>
      </c>
    </row>
    <row r="24" spans="2:2" x14ac:dyDescent="0.35">
      <c r="B24" s="53">
        <v>44288</v>
      </c>
    </row>
    <row r="25" spans="2:2" x14ac:dyDescent="0.35">
      <c r="B25" s="53">
        <v>44317</v>
      </c>
    </row>
    <row r="26" spans="2:2" x14ac:dyDescent="0.35">
      <c r="B26" s="53">
        <v>44333</v>
      </c>
    </row>
    <row r="27" spans="2:2" x14ac:dyDescent="0.35">
      <c r="B27" s="53">
        <v>44354</v>
      </c>
    </row>
    <row r="28" spans="2:2" x14ac:dyDescent="0.35">
      <c r="B28" s="53">
        <v>44361</v>
      </c>
    </row>
    <row r="29" spans="2:2" x14ac:dyDescent="0.35">
      <c r="B29" s="53">
        <v>44382</v>
      </c>
    </row>
    <row r="30" spans="2:2" x14ac:dyDescent="0.35">
      <c r="B30" s="53">
        <v>44397</v>
      </c>
    </row>
    <row r="31" spans="2:2" x14ac:dyDescent="0.35">
      <c r="B31" s="53">
        <v>44415</v>
      </c>
    </row>
    <row r="32" spans="2:2" x14ac:dyDescent="0.35">
      <c r="B32" s="53">
        <v>44424</v>
      </c>
    </row>
    <row r="33" spans="2:2" x14ac:dyDescent="0.35">
      <c r="B33" s="53">
        <v>44487</v>
      </c>
    </row>
    <row r="34" spans="2:2" x14ac:dyDescent="0.35">
      <c r="B34" s="53">
        <v>44501</v>
      </c>
    </row>
    <row r="35" spans="2:2" x14ac:dyDescent="0.35">
      <c r="B35" s="53">
        <v>44515</v>
      </c>
    </row>
    <row r="36" spans="2:2" x14ac:dyDescent="0.35">
      <c r="B36" s="53">
        <v>44538</v>
      </c>
    </row>
    <row r="37" spans="2:2" x14ac:dyDescent="0.35">
      <c r="B37" s="53">
        <v>44555</v>
      </c>
    </row>
    <row r="38" spans="2:2" x14ac:dyDescent="0.35">
      <c r="B38" s="53">
        <v>44562</v>
      </c>
    </row>
    <row r="39" spans="2:2" x14ac:dyDescent="0.35">
      <c r="B39" s="53">
        <v>44571</v>
      </c>
    </row>
    <row r="40" spans="2:2" x14ac:dyDescent="0.35">
      <c r="B40" s="53">
        <v>44641</v>
      </c>
    </row>
    <row r="41" spans="2:2" x14ac:dyDescent="0.35">
      <c r="B41" s="53">
        <v>44665</v>
      </c>
    </row>
    <row r="42" spans="2:2" x14ac:dyDescent="0.35">
      <c r="B42" s="53">
        <v>44666</v>
      </c>
    </row>
    <row r="43" spans="2:2" x14ac:dyDescent="0.35">
      <c r="B43" s="53">
        <v>44682</v>
      </c>
    </row>
    <row r="44" spans="2:2" x14ac:dyDescent="0.35">
      <c r="B44" s="53">
        <v>44711</v>
      </c>
    </row>
    <row r="45" spans="2:2" x14ac:dyDescent="0.35">
      <c r="B45" s="53">
        <v>44732</v>
      </c>
    </row>
    <row r="46" spans="2:2" x14ac:dyDescent="0.35">
      <c r="B46" s="53">
        <v>44739</v>
      </c>
    </row>
    <row r="47" spans="2:2" x14ac:dyDescent="0.35">
      <c r="B47" s="53">
        <v>44746</v>
      </c>
    </row>
    <row r="48" spans="2:2" x14ac:dyDescent="0.35">
      <c r="B48" s="53">
        <v>44762</v>
      </c>
    </row>
    <row r="49" spans="2:2" x14ac:dyDescent="0.35">
      <c r="B49" s="53">
        <v>44780</v>
      </c>
    </row>
    <row r="50" spans="2:2" x14ac:dyDescent="0.35">
      <c r="B50" s="53">
        <v>44788</v>
      </c>
    </row>
    <row r="51" spans="2:2" x14ac:dyDescent="0.35">
      <c r="B51" s="53">
        <v>44851</v>
      </c>
    </row>
    <row r="52" spans="2:2" x14ac:dyDescent="0.35">
      <c r="B52" s="53">
        <v>44872</v>
      </c>
    </row>
    <row r="53" spans="2:2" x14ac:dyDescent="0.35">
      <c r="B53" s="53">
        <v>44879</v>
      </c>
    </row>
    <row r="54" spans="2:2" x14ac:dyDescent="0.35">
      <c r="B54" s="53">
        <v>44903</v>
      </c>
    </row>
    <row r="55" spans="2:2" x14ac:dyDescent="0.35">
      <c r="B55" s="53">
        <v>44920</v>
      </c>
    </row>
    <row r="56" spans="2:2" x14ac:dyDescent="0.35">
      <c r="B56" s="53">
        <v>44927</v>
      </c>
    </row>
    <row r="57" spans="2:2" x14ac:dyDescent="0.35">
      <c r="B57" s="53">
        <v>44935</v>
      </c>
    </row>
    <row r="58" spans="2:2" x14ac:dyDescent="0.35">
      <c r="B58" s="53">
        <v>45005</v>
      </c>
    </row>
    <row r="59" spans="2:2" x14ac:dyDescent="0.35">
      <c r="B59" s="53">
        <v>45022</v>
      </c>
    </row>
    <row r="60" spans="2:2" x14ac:dyDescent="0.35">
      <c r="B60" s="53">
        <v>45023</v>
      </c>
    </row>
    <row r="61" spans="2:2" x14ac:dyDescent="0.35">
      <c r="B61" s="53">
        <v>45047</v>
      </c>
    </row>
    <row r="62" spans="2:2" x14ac:dyDescent="0.35">
      <c r="B62" s="53">
        <v>45068</v>
      </c>
    </row>
    <row r="63" spans="2:2" x14ac:dyDescent="0.35">
      <c r="B63" s="53">
        <v>45089</v>
      </c>
    </row>
    <row r="64" spans="2:2" x14ac:dyDescent="0.35">
      <c r="B64" s="53">
        <v>45096</v>
      </c>
    </row>
    <row r="65" spans="2:2" x14ac:dyDescent="0.35">
      <c r="B65" s="53">
        <v>45110</v>
      </c>
    </row>
    <row r="66" spans="2:2" x14ac:dyDescent="0.35">
      <c r="B66" s="53">
        <v>45127</v>
      </c>
    </row>
    <row r="67" spans="2:2" x14ac:dyDescent="0.35">
      <c r="B67" s="53">
        <v>45145</v>
      </c>
    </row>
    <row r="68" spans="2:2" x14ac:dyDescent="0.35">
      <c r="B68" s="53">
        <v>45159</v>
      </c>
    </row>
    <row r="69" spans="2:2" x14ac:dyDescent="0.35">
      <c r="B69" s="53">
        <v>45215</v>
      </c>
    </row>
    <row r="70" spans="2:2" x14ac:dyDescent="0.35">
      <c r="B70" s="53">
        <v>45236</v>
      </c>
    </row>
    <row r="71" spans="2:2" x14ac:dyDescent="0.35">
      <c r="B71" s="53">
        <v>45243</v>
      </c>
    </row>
    <row r="72" spans="2:2" x14ac:dyDescent="0.35">
      <c r="B72" s="53">
        <v>45268</v>
      </c>
    </row>
    <row r="73" spans="2:2" x14ac:dyDescent="0.35">
      <c r="B73" s="53">
        <v>45285</v>
      </c>
    </row>
    <row r="74" spans="2:2" x14ac:dyDescent="0.35">
      <c r="B74" s="53">
        <v>45292</v>
      </c>
    </row>
    <row r="75" spans="2:2" x14ac:dyDescent="0.35">
      <c r="B75" s="53">
        <v>45299</v>
      </c>
    </row>
    <row r="76" spans="2:2" x14ac:dyDescent="0.35">
      <c r="B76" s="53">
        <v>45376</v>
      </c>
    </row>
    <row r="77" spans="2:2" x14ac:dyDescent="0.35">
      <c r="B77" s="53">
        <v>45379</v>
      </c>
    </row>
    <row r="78" spans="2:2" x14ac:dyDescent="0.35">
      <c r="B78" s="53">
        <v>45380</v>
      </c>
    </row>
    <row r="79" spans="2:2" x14ac:dyDescent="0.35">
      <c r="B79" s="53">
        <v>45413</v>
      </c>
    </row>
    <row r="80" spans="2:2" x14ac:dyDescent="0.35">
      <c r="B80" s="53">
        <v>45425</v>
      </c>
    </row>
    <row r="81" spans="2:2" x14ac:dyDescent="0.35">
      <c r="B81" s="53">
        <v>45446</v>
      </c>
    </row>
    <row r="82" spans="2:2" x14ac:dyDescent="0.35">
      <c r="B82" s="53">
        <v>45453</v>
      </c>
    </row>
    <row r="83" spans="2:2" x14ac:dyDescent="0.35">
      <c r="B83" s="53">
        <v>45474</v>
      </c>
    </row>
    <row r="84" spans="2:2" x14ac:dyDescent="0.35">
      <c r="B84" s="53">
        <v>45493</v>
      </c>
    </row>
    <row r="85" spans="2:2" x14ac:dyDescent="0.35">
      <c r="B85" s="53">
        <v>45511</v>
      </c>
    </row>
    <row r="86" spans="2:2" x14ac:dyDescent="0.35">
      <c r="B86" s="53">
        <v>45523</v>
      </c>
    </row>
    <row r="87" spans="2:2" x14ac:dyDescent="0.35">
      <c r="B87" s="53">
        <v>45579</v>
      </c>
    </row>
    <row r="88" spans="2:2" x14ac:dyDescent="0.35">
      <c r="B88" s="53">
        <v>45600</v>
      </c>
    </row>
    <row r="89" spans="2:2" x14ac:dyDescent="0.35">
      <c r="B89" s="53">
        <v>45607</v>
      </c>
    </row>
    <row r="90" spans="2:2" x14ac:dyDescent="0.35">
      <c r="B90" s="53">
        <v>45634</v>
      </c>
    </row>
    <row r="91" spans="2:2" x14ac:dyDescent="0.35">
      <c r="B91" s="53">
        <v>45651</v>
      </c>
    </row>
    <row r="92" spans="2:2" x14ac:dyDescent="0.35">
      <c r="B92" s="53">
        <v>45658</v>
      </c>
    </row>
    <row r="93" spans="2:2" x14ac:dyDescent="0.35">
      <c r="B93" s="53">
        <v>45663</v>
      </c>
    </row>
    <row r="94" spans="2:2" x14ac:dyDescent="0.35">
      <c r="B94" s="53">
        <v>45740</v>
      </c>
    </row>
    <row r="95" spans="2:2" x14ac:dyDescent="0.35">
      <c r="B95" s="53">
        <v>45764</v>
      </c>
    </row>
    <row r="96" spans="2:2" x14ac:dyDescent="0.35">
      <c r="B96" s="53">
        <v>45765</v>
      </c>
    </row>
    <row r="97" spans="2:2" x14ac:dyDescent="0.35">
      <c r="B97" s="53">
        <v>45778</v>
      </c>
    </row>
    <row r="98" spans="2:2" x14ac:dyDescent="0.35">
      <c r="B98" s="53">
        <v>45810</v>
      </c>
    </row>
    <row r="99" spans="2:2" x14ac:dyDescent="0.35">
      <c r="B99" s="53">
        <v>45831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Consolidado</vt:lpstr>
      <vt:lpstr>Detallado</vt:lpstr>
      <vt:lpstr>FESTIVOS</vt:lpstr>
      <vt:lpstr>Detallado!Área_de_impresión</vt:lpstr>
      <vt:lpstr>Detallado!Títulos_a_imprimir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Erika Osorio</cp:lastModifiedBy>
  <cp:lastPrinted>2022-07-05T16:45:04Z</cp:lastPrinted>
  <dcterms:created xsi:type="dcterms:W3CDTF">2008-10-29T13:05:41Z</dcterms:created>
  <dcterms:modified xsi:type="dcterms:W3CDTF">2022-07-05T22:22:02Z</dcterms:modified>
</cp:coreProperties>
</file>